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600" windowHeight="11160" firstSheet="2" activeTab="2"/>
  </bookViews>
  <sheets>
    <sheet name="юноши" sheetId="10" state="hidden" r:id="rId1"/>
    <sheet name="девушки" sheetId="11" state="hidden" r:id="rId2"/>
    <sheet name="Протокол старт-финиш" sheetId="1" r:id="rId3"/>
    <sheet name="60+длина" sheetId="2" r:id="rId4"/>
    <sheet name="500+метание " sheetId="9" r:id="rId5"/>
    <sheet name="Командный зачет (двоеборье)" sheetId="12" r:id="rId6"/>
    <sheet name="Эстафета" sheetId="13" r:id="rId7"/>
    <sheet name="Командный зачет легкая атлетика" sheetId="14" r:id="rId8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87" i="1"/>
  <c r="O486"/>
  <c r="O485"/>
  <c r="O484"/>
  <c r="O483"/>
  <c r="O482"/>
  <c r="O461"/>
  <c r="O460"/>
  <c r="O459"/>
  <c r="O458"/>
  <c r="O457"/>
  <c r="O456"/>
  <c r="O435"/>
  <c r="O434"/>
  <c r="O433"/>
  <c r="O432"/>
  <c r="O431"/>
  <c r="O430"/>
  <c r="O409"/>
  <c r="O408"/>
  <c r="O407"/>
  <c r="O406"/>
  <c r="O405"/>
  <c r="O404"/>
  <c r="O383"/>
  <c r="O382"/>
  <c r="O381"/>
  <c r="O380"/>
  <c r="O379"/>
  <c r="O378"/>
  <c r="O357"/>
  <c r="O356"/>
  <c r="O355"/>
  <c r="O354"/>
  <c r="O353"/>
  <c r="O352"/>
  <c r="O331"/>
  <c r="O330"/>
  <c r="O329"/>
  <c r="O328"/>
  <c r="O327"/>
  <c r="O326"/>
  <c r="O305"/>
  <c r="O304"/>
  <c r="O303"/>
  <c r="O302"/>
  <c r="O301"/>
  <c r="O300"/>
  <c r="O279"/>
  <c r="O278"/>
  <c r="O277"/>
  <c r="O276"/>
  <c r="O275"/>
  <c r="O274"/>
  <c r="O253"/>
  <c r="O252"/>
  <c r="O251"/>
  <c r="O250"/>
  <c r="O249"/>
  <c r="O248"/>
  <c r="O227"/>
  <c r="O226"/>
  <c r="O225"/>
  <c r="O224"/>
  <c r="O223"/>
  <c r="O222"/>
  <c r="O201"/>
  <c r="O200"/>
  <c r="O199"/>
  <c r="O198"/>
  <c r="O197"/>
  <c r="O196"/>
  <c r="O175"/>
  <c r="O174"/>
  <c r="O173"/>
  <c r="O172"/>
  <c r="O171"/>
  <c r="O170"/>
  <c r="O149"/>
  <c r="O148"/>
  <c r="O147"/>
  <c r="O146"/>
  <c r="O145"/>
  <c r="O144"/>
  <c r="O123"/>
  <c r="O122"/>
  <c r="O121"/>
  <c r="O120"/>
  <c r="O119"/>
  <c r="O118"/>
  <c r="O97"/>
  <c r="O96"/>
  <c r="O95"/>
  <c r="O94"/>
  <c r="O93"/>
  <c r="O92"/>
  <c r="O71"/>
  <c r="O70"/>
  <c r="O69"/>
  <c r="O68"/>
  <c r="O67"/>
  <c r="O66"/>
  <c r="O45"/>
  <c r="O44"/>
  <c r="O43"/>
  <c r="O42"/>
  <c r="O41"/>
  <c r="O40"/>
  <c r="O19"/>
  <c r="O18"/>
  <c r="O17"/>
  <c r="O16"/>
  <c r="O15"/>
  <c r="O14"/>
  <c r="D14" i="14"/>
  <c r="D15"/>
  <c r="D16"/>
  <c r="D17"/>
  <c r="D18"/>
  <c r="D19"/>
  <c r="D20"/>
  <c r="D21"/>
  <c r="D22"/>
  <c r="D23"/>
  <c r="D24"/>
  <c r="D25"/>
  <c r="D26"/>
  <c r="D27"/>
  <c r="D28"/>
  <c r="D29"/>
  <c r="D30"/>
  <c r="D31"/>
  <c r="C13" i="13"/>
  <c r="E14" i="14" s="1"/>
  <c r="C14" i="13"/>
  <c r="E15" i="14" s="1"/>
  <c r="C15" i="13"/>
  <c r="E16" i="14" s="1"/>
  <c r="C16" i="13"/>
  <c r="E17" i="14" s="1"/>
  <c r="C17" i="13"/>
  <c r="E18" i="14" s="1"/>
  <c r="C18" i="13"/>
  <c r="E19" i="14" s="1"/>
  <c r="C19" i="13"/>
  <c r="E20" i="14" s="1"/>
  <c r="C20" i="13"/>
  <c r="E21" i="14" s="1"/>
  <c r="C21" i="13"/>
  <c r="E22" i="14" s="1"/>
  <c r="C22" i="13"/>
  <c r="E23" i="14" s="1"/>
  <c r="C23" i="13"/>
  <c r="E24" i="14" s="1"/>
  <c r="C24" i="13"/>
  <c r="E25" i="14" s="1"/>
  <c r="C25" i="13"/>
  <c r="E26" i="14" s="1"/>
  <c r="C26" i="13"/>
  <c r="E27" i="14" s="1"/>
  <c r="C27" i="13"/>
  <c r="E28" i="14" s="1"/>
  <c r="C28" i="13"/>
  <c r="E29" i="14" s="1"/>
  <c r="C29" i="13"/>
  <c r="E30" i="14" s="1"/>
  <c r="C30" i="13"/>
  <c r="E31" i="14" s="1"/>
  <c r="A30" i="13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30" i="12"/>
  <c r="A31" i="14" s="1"/>
  <c r="A29" i="12"/>
  <c r="A30" i="14" s="1"/>
  <c r="A28" i="12"/>
  <c r="A29" i="14" s="1"/>
  <c r="A27" i="12"/>
  <c r="A28" i="14" s="1"/>
  <c r="A26" i="12"/>
  <c r="A27" i="14" s="1"/>
  <c r="A25" i="12"/>
  <c r="A26" i="14" s="1"/>
  <c r="A24" i="12"/>
  <c r="A25" i="14" s="1"/>
  <c r="A23" i="12"/>
  <c r="A24" i="14" s="1"/>
  <c r="A22" i="12"/>
  <c r="A23" i="14" s="1"/>
  <c r="A21" i="12"/>
  <c r="A22" i="14" s="1"/>
  <c r="A20" i="12"/>
  <c r="A21" i="14" s="1"/>
  <c r="A19" i="12"/>
  <c r="A20" i="14" s="1"/>
  <c r="A18" i="12"/>
  <c r="A19" i="14" s="1"/>
  <c r="A17" i="12"/>
  <c r="A18" i="14" s="1"/>
  <c r="A16" i="12"/>
  <c r="A17" i="14" s="1"/>
  <c r="A15" i="12"/>
  <c r="A16" i="14" s="1"/>
  <c r="A14" i="12"/>
  <c r="A15" i="14" s="1"/>
  <c r="A13" i="12"/>
  <c r="A14" i="14" s="1"/>
  <c r="A12" i="12"/>
  <c r="A13" i="14" s="1"/>
  <c r="D13" l="1"/>
  <c r="C12" i="13" l="1"/>
  <c r="E13" i="14" s="1"/>
  <c r="A14" i="9" l="1"/>
  <c r="A15"/>
  <c r="C15" i="1"/>
  <c r="A17" i="2"/>
  <c r="A18"/>
  <c r="A17" i="9"/>
  <c r="D14" i="2"/>
  <c r="D15" i="1" s="1"/>
  <c r="D15" i="2"/>
  <c r="D16"/>
  <c r="D17"/>
  <c r="D18"/>
  <c r="D42" i="1" s="1"/>
  <c r="D19" i="2"/>
  <c r="D20"/>
  <c r="D21"/>
  <c r="D68" i="1" s="1"/>
  <c r="D22" i="2"/>
  <c r="D92" i="1" s="1"/>
  <c r="D23" i="2"/>
  <c r="D24"/>
  <c r="D25"/>
  <c r="D26"/>
  <c r="D119" i="1" s="1"/>
  <c r="D27" i="2"/>
  <c r="D28"/>
  <c r="D29"/>
  <c r="D30"/>
  <c r="D146" i="1" s="1"/>
  <c r="D31" i="2"/>
  <c r="D170" i="1" s="1"/>
  <c r="D32" i="2"/>
  <c r="D33"/>
  <c r="D34"/>
  <c r="D196" i="1" s="1"/>
  <c r="D35" i="2"/>
  <c r="D197" i="1" s="1"/>
  <c r="D36" i="2"/>
  <c r="D37"/>
  <c r="D38"/>
  <c r="D223" i="1" s="1"/>
  <c r="D39" i="2"/>
  <c r="D40"/>
  <c r="D41"/>
  <c r="D249" i="1" s="1"/>
  <c r="D42" i="2"/>
  <c r="D250" i="1" s="1"/>
  <c r="D43" i="2"/>
  <c r="D274" i="1" s="1"/>
  <c r="D44" i="2"/>
  <c r="D45"/>
  <c r="D46"/>
  <c r="D300" i="1" s="1"/>
  <c r="D47" i="2"/>
  <c r="D301" i="1" s="1"/>
  <c r="D48" i="2"/>
  <c r="D49"/>
  <c r="D50"/>
  <c r="D327" i="1" s="1"/>
  <c r="D51" i="2"/>
  <c r="D52"/>
  <c r="D53"/>
  <c r="D353" i="1" s="1"/>
  <c r="D54" i="2"/>
  <c r="D354" i="1" s="1"/>
  <c r="D55" i="2"/>
  <c r="D378" i="1" s="1"/>
  <c r="D56" i="2"/>
  <c r="D57"/>
  <c r="D380" i="1" s="1"/>
  <c r="D58" i="2"/>
  <c r="D59"/>
  <c r="D405" i="1" s="1"/>
  <c r="D60" i="2"/>
  <c r="D61"/>
  <c r="D62"/>
  <c r="D431" i="1" s="1"/>
  <c r="D63" i="2"/>
  <c r="D432" i="1" s="1"/>
  <c r="D64" i="2"/>
  <c r="D65"/>
  <c r="D66"/>
  <c r="D458" i="1" s="1"/>
  <c r="D67" i="2"/>
  <c r="D482" i="1" s="1"/>
  <c r="D68" i="2"/>
  <c r="D69"/>
  <c r="D484" i="1" s="1"/>
  <c r="F14" i="2"/>
  <c r="F15" i="1" s="1"/>
  <c r="F15" i="2"/>
  <c r="F16" i="1" s="1"/>
  <c r="F16" i="2"/>
  <c r="F17"/>
  <c r="F41" i="1" s="1"/>
  <c r="F18" i="2"/>
  <c r="F42" i="1" s="1"/>
  <c r="F19" i="2"/>
  <c r="F66" i="1" s="1"/>
  <c r="F20" i="2"/>
  <c r="F21"/>
  <c r="F68" i="1" s="1"/>
  <c r="F22" i="2"/>
  <c r="F92" i="1" s="1"/>
  <c r="F23" i="2"/>
  <c r="F93" i="1" s="1"/>
  <c r="F24" i="2"/>
  <c r="F25"/>
  <c r="F118" i="1" s="1"/>
  <c r="F26" i="2"/>
  <c r="F119" i="1" s="1"/>
  <c r="F27" i="2"/>
  <c r="F120" i="1" s="1"/>
  <c r="F28" i="2"/>
  <c r="G28" s="1"/>
  <c r="K144" i="1" s="1"/>
  <c r="F29" i="2"/>
  <c r="F30"/>
  <c r="F146" i="1" s="1"/>
  <c r="F31" i="2"/>
  <c r="F32"/>
  <c r="G32" s="1"/>
  <c r="K171" i="1" s="1"/>
  <c r="F33" i="2"/>
  <c r="F172" i="1" s="1"/>
  <c r="F34" i="2"/>
  <c r="F196" i="1" s="1"/>
  <c r="F35" i="2"/>
  <c r="F36"/>
  <c r="G36" s="1"/>
  <c r="K198" i="1" s="1"/>
  <c r="F37" i="2"/>
  <c r="F222" i="1" s="1"/>
  <c r="F38" i="2"/>
  <c r="F223" i="1" s="1"/>
  <c r="F39" i="2"/>
  <c r="F224" i="1" s="1"/>
  <c r="F40" i="2"/>
  <c r="G40" s="1"/>
  <c r="K248" i="1" s="1"/>
  <c r="F41" i="2"/>
  <c r="F42"/>
  <c r="G42" s="1"/>
  <c r="K250" i="1" s="1"/>
  <c r="F43" i="2"/>
  <c r="F274" i="1" s="1"/>
  <c r="F44" i="2"/>
  <c r="G44" s="1"/>
  <c r="K275" i="1" s="1"/>
  <c r="F45" i="2"/>
  <c r="F276" i="1" s="1"/>
  <c r="F46" i="2"/>
  <c r="F300" i="1" s="1"/>
  <c r="F47" i="2"/>
  <c r="F48"/>
  <c r="F49"/>
  <c r="F50"/>
  <c r="F327" i="1" s="1"/>
  <c r="F51" i="2"/>
  <c r="F328" i="1" s="1"/>
  <c r="F52" i="2"/>
  <c r="G52" s="1"/>
  <c r="K352" i="1" s="1"/>
  <c r="F53" i="2"/>
  <c r="F353" i="1" s="1"/>
  <c r="F54" i="2"/>
  <c r="F354" i="1" s="1"/>
  <c r="F55" i="2"/>
  <c r="F378" i="1" s="1"/>
  <c r="F56" i="2"/>
  <c r="F57"/>
  <c r="F380" i="1" s="1"/>
  <c r="F58" i="2"/>
  <c r="F404" i="1" s="1"/>
  <c r="F59" i="2"/>
  <c r="F405" i="1" s="1"/>
  <c r="F60" i="2"/>
  <c r="G60" s="1"/>
  <c r="K406" i="1" s="1"/>
  <c r="F61" i="2"/>
  <c r="F430" i="1" s="1"/>
  <c r="F62" i="2"/>
  <c r="G62" s="1"/>
  <c r="K431" i="1" s="1"/>
  <c r="F63" i="2"/>
  <c r="F432" i="1" s="1"/>
  <c r="F64" i="2"/>
  <c r="G64" s="1"/>
  <c r="K456" i="1" s="1"/>
  <c r="F65" i="2"/>
  <c r="F457" i="1" s="1"/>
  <c r="F66" i="2"/>
  <c r="F458" i="1" s="1"/>
  <c r="F67" i="2"/>
  <c r="F68"/>
  <c r="F483" i="1" s="1"/>
  <c r="F69" i="2"/>
  <c r="F484" i="1" s="1"/>
  <c r="D326"/>
  <c r="G16" i="2"/>
  <c r="K40" i="1" s="1"/>
  <c r="G20" i="2"/>
  <c r="K67" i="1" s="1"/>
  <c r="G24" i="2"/>
  <c r="G48"/>
  <c r="K302" i="1" s="1"/>
  <c r="G56" i="2"/>
  <c r="K379" i="1" s="1"/>
  <c r="G68" i="2"/>
  <c r="K483" i="1" s="1"/>
  <c r="F67"/>
  <c r="F94"/>
  <c r="F144"/>
  <c r="F198"/>
  <c r="D41"/>
  <c r="G486"/>
  <c r="I486"/>
  <c r="G487"/>
  <c r="I487"/>
  <c r="I485"/>
  <c r="G485"/>
  <c r="G460"/>
  <c r="I460"/>
  <c r="G461"/>
  <c r="I461"/>
  <c r="I459"/>
  <c r="G459"/>
  <c r="G434"/>
  <c r="I434"/>
  <c r="G435"/>
  <c r="I435"/>
  <c r="I433"/>
  <c r="G433"/>
  <c r="G408"/>
  <c r="I408"/>
  <c r="G409"/>
  <c r="I409"/>
  <c r="I407"/>
  <c r="G407"/>
  <c r="G382"/>
  <c r="I382"/>
  <c r="G383"/>
  <c r="I383"/>
  <c r="I381"/>
  <c r="G381"/>
  <c r="G356"/>
  <c r="I356"/>
  <c r="G357"/>
  <c r="I357"/>
  <c r="I355"/>
  <c r="G355"/>
  <c r="G330"/>
  <c r="I330"/>
  <c r="G331"/>
  <c r="I331"/>
  <c r="I329"/>
  <c r="G329"/>
  <c r="G304"/>
  <c r="I304"/>
  <c r="G305"/>
  <c r="I305"/>
  <c r="I303"/>
  <c r="G303"/>
  <c r="G278"/>
  <c r="I278"/>
  <c r="G279"/>
  <c r="I279"/>
  <c r="I277"/>
  <c r="G277"/>
  <c r="G252"/>
  <c r="I252"/>
  <c r="G253"/>
  <c r="I253"/>
  <c r="I251"/>
  <c r="G251"/>
  <c r="G226"/>
  <c r="I226"/>
  <c r="G227"/>
  <c r="I227"/>
  <c r="I225"/>
  <c r="G225"/>
  <c r="G200"/>
  <c r="I200"/>
  <c r="G201"/>
  <c r="I201"/>
  <c r="I199"/>
  <c r="G199"/>
  <c r="G174"/>
  <c r="I174"/>
  <c r="G175"/>
  <c r="I175"/>
  <c r="I173"/>
  <c r="G173"/>
  <c r="G148"/>
  <c r="I148"/>
  <c r="G149"/>
  <c r="I149"/>
  <c r="I147"/>
  <c r="G147"/>
  <c r="G122"/>
  <c r="I122"/>
  <c r="G123"/>
  <c r="I123"/>
  <c r="I121"/>
  <c r="G121"/>
  <c r="G96"/>
  <c r="I96"/>
  <c r="G97"/>
  <c r="I97"/>
  <c r="I95"/>
  <c r="G95"/>
  <c r="G70"/>
  <c r="I70"/>
  <c r="G71"/>
  <c r="I71"/>
  <c r="I69"/>
  <c r="G69"/>
  <c r="G44"/>
  <c r="I44"/>
  <c r="G45"/>
  <c r="I45"/>
  <c r="I43"/>
  <c r="G43"/>
  <c r="G18"/>
  <c r="I18"/>
  <c r="G19"/>
  <c r="I19"/>
  <c r="I17"/>
  <c r="G17"/>
  <c r="F14" i="9"/>
  <c r="J18" i="1" s="1"/>
  <c r="F15" i="9"/>
  <c r="J19" i="1" s="1"/>
  <c r="F16" i="9"/>
  <c r="J43" i="1" s="1"/>
  <c r="F17" i="9"/>
  <c r="J44" i="1" s="1"/>
  <c r="F18" i="9"/>
  <c r="J45" i="1" s="1"/>
  <c r="F19" i="9"/>
  <c r="J69" i="1" s="1"/>
  <c r="F20" i="9"/>
  <c r="J70" i="1" s="1"/>
  <c r="F21" i="9"/>
  <c r="J71" i="1" s="1"/>
  <c r="F22" i="9"/>
  <c r="J95" i="1" s="1"/>
  <c r="F23" i="9"/>
  <c r="J96" i="1" s="1"/>
  <c r="F24" i="9"/>
  <c r="J97" i="1" s="1"/>
  <c r="F25" i="9"/>
  <c r="J121" i="1" s="1"/>
  <c r="F26" i="9"/>
  <c r="J122" i="1" s="1"/>
  <c r="F27" i="9"/>
  <c r="J123" i="1" s="1"/>
  <c r="F28" i="9"/>
  <c r="J147" i="1" s="1"/>
  <c r="F29" i="9"/>
  <c r="J148" i="1" s="1"/>
  <c r="F30" i="9"/>
  <c r="J149" i="1" s="1"/>
  <c r="F31" i="9"/>
  <c r="J173" i="1" s="1"/>
  <c r="F32" i="9"/>
  <c r="J174" i="1" s="1"/>
  <c r="F33" i="9"/>
  <c r="J175" i="1" s="1"/>
  <c r="F34" i="9"/>
  <c r="J199" i="1" s="1"/>
  <c r="F35" i="9"/>
  <c r="J200" i="1" s="1"/>
  <c r="F36" i="9"/>
  <c r="J201" i="1" s="1"/>
  <c r="F37" i="9"/>
  <c r="J225" i="1" s="1"/>
  <c r="F38" i="9"/>
  <c r="J226" i="1" s="1"/>
  <c r="F39" i="9"/>
  <c r="J227" i="1" s="1"/>
  <c r="F40" i="9"/>
  <c r="J251" i="1" s="1"/>
  <c r="F41" i="9"/>
  <c r="J252" i="1" s="1"/>
  <c r="F42" i="9"/>
  <c r="J253" i="1" s="1"/>
  <c r="F43" i="9"/>
  <c r="J277" i="1" s="1"/>
  <c r="F44" i="9"/>
  <c r="J278" i="1" s="1"/>
  <c r="F45" i="9"/>
  <c r="J279" i="1" s="1"/>
  <c r="F46" i="9"/>
  <c r="J303" i="1" s="1"/>
  <c r="F47" i="9"/>
  <c r="J304" i="1" s="1"/>
  <c r="F48" i="9"/>
  <c r="J305" i="1" s="1"/>
  <c r="F49" i="9"/>
  <c r="J329" i="1" s="1"/>
  <c r="F50" i="9"/>
  <c r="J330" i="1" s="1"/>
  <c r="F51" i="9"/>
  <c r="J331" i="1" s="1"/>
  <c r="F52" i="9"/>
  <c r="J355" i="1" s="1"/>
  <c r="F53" i="9"/>
  <c r="J356" i="1" s="1"/>
  <c r="F54" i="9"/>
  <c r="J357" i="1" s="1"/>
  <c r="F55" i="9"/>
  <c r="J381" i="1" s="1"/>
  <c r="F56" i="9"/>
  <c r="J382" i="1" s="1"/>
  <c r="F57" i="9"/>
  <c r="J383" i="1" s="1"/>
  <c r="F58" i="9"/>
  <c r="J407" i="1" s="1"/>
  <c r="F59" i="9"/>
  <c r="J408" i="1" s="1"/>
  <c r="F60" i="9"/>
  <c r="J409" i="1" s="1"/>
  <c r="F61" i="9"/>
  <c r="J433" i="1" s="1"/>
  <c r="F62" i="9"/>
  <c r="J434" i="1" s="1"/>
  <c r="F63" i="9"/>
  <c r="J435" i="1" s="1"/>
  <c r="F64" i="9"/>
  <c r="J459" i="1" s="1"/>
  <c r="F65" i="9"/>
  <c r="J460" i="1" s="1"/>
  <c r="F66" i="9"/>
  <c r="F67"/>
  <c r="J485" i="1" s="1"/>
  <c r="F68" i="9"/>
  <c r="J486" i="1" s="1"/>
  <c r="F69" i="9"/>
  <c r="J487" i="1" s="1"/>
  <c r="D14" i="9"/>
  <c r="H18" i="1" s="1"/>
  <c r="D15" i="9"/>
  <c r="H19" i="1" s="1"/>
  <c r="D16" i="9"/>
  <c r="D17"/>
  <c r="H44" i="1" s="1"/>
  <c r="D18" i="9"/>
  <c r="H45" i="1" s="1"/>
  <c r="D19" i="9"/>
  <c r="D20"/>
  <c r="D21"/>
  <c r="H71" i="1" s="1"/>
  <c r="D22" i="9"/>
  <c r="H95" i="1" s="1"/>
  <c r="D23" i="9"/>
  <c r="D24"/>
  <c r="D25"/>
  <c r="H121" i="1" s="1"/>
  <c r="D26" i="9"/>
  <c r="H122" i="1" s="1"/>
  <c r="D27" i="9"/>
  <c r="D28"/>
  <c r="D29"/>
  <c r="H148" i="1" s="1"/>
  <c r="D30" i="9"/>
  <c r="H149" i="1" s="1"/>
  <c r="D31" i="9"/>
  <c r="D32"/>
  <c r="D33"/>
  <c r="H175" i="1" s="1"/>
  <c r="D34" i="9"/>
  <c r="H199" i="1" s="1"/>
  <c r="D35" i="9"/>
  <c r="D36"/>
  <c r="D37"/>
  <c r="H225" i="1" s="1"/>
  <c r="D38" i="9"/>
  <c r="D39"/>
  <c r="D40"/>
  <c r="D41"/>
  <c r="H252" i="1" s="1"/>
  <c r="D42" i="9"/>
  <c r="H253" i="1" s="1"/>
  <c r="D43" i="9"/>
  <c r="D44"/>
  <c r="D45"/>
  <c r="H279" i="1" s="1"/>
  <c r="D46" i="9"/>
  <c r="H303" i="1" s="1"/>
  <c r="D47" i="9"/>
  <c r="D48"/>
  <c r="D49"/>
  <c r="H329" i="1" s="1"/>
  <c r="D50" i="9"/>
  <c r="H330" i="1" s="1"/>
  <c r="D51" i="9"/>
  <c r="D52"/>
  <c r="D53"/>
  <c r="H356" i="1" s="1"/>
  <c r="D54" i="9"/>
  <c r="H357" i="1" s="1"/>
  <c r="D55" i="9"/>
  <c r="D56"/>
  <c r="D57"/>
  <c r="H383" i="1" s="1"/>
  <c r="D58" i="9"/>
  <c r="H407" i="1" s="1"/>
  <c r="D59" i="9"/>
  <c r="D60"/>
  <c r="D61"/>
  <c r="H433" i="1" s="1"/>
  <c r="D62" i="9"/>
  <c r="H434" i="1" s="1"/>
  <c r="D63" i="9"/>
  <c r="D64"/>
  <c r="D65"/>
  <c r="H460" i="1" s="1"/>
  <c r="D66" i="9"/>
  <c r="H461" i="1" s="1"/>
  <c r="D67" i="9"/>
  <c r="D68"/>
  <c r="D69"/>
  <c r="H487" i="1" s="1"/>
  <c r="A68" i="9"/>
  <c r="A69"/>
  <c r="A67"/>
  <c r="A65"/>
  <c r="A66"/>
  <c r="A64"/>
  <c r="A62"/>
  <c r="A63"/>
  <c r="A61"/>
  <c r="A59"/>
  <c r="A60"/>
  <c r="A58"/>
  <c r="A56"/>
  <c r="A57"/>
  <c r="A55"/>
  <c r="A53"/>
  <c r="A54"/>
  <c r="A52"/>
  <c r="A50"/>
  <c r="A51"/>
  <c r="A49"/>
  <c r="A47"/>
  <c r="A48"/>
  <c r="A46"/>
  <c r="A44"/>
  <c r="A45"/>
  <c r="A43"/>
  <c r="A41"/>
  <c r="A42"/>
  <c r="A40"/>
  <c r="A38"/>
  <c r="A39"/>
  <c r="A37"/>
  <c r="A35"/>
  <c r="A36"/>
  <c r="A34"/>
  <c r="A32"/>
  <c r="A33"/>
  <c r="A31"/>
  <c r="A29"/>
  <c r="A30"/>
  <c r="A28"/>
  <c r="A26"/>
  <c r="A27"/>
  <c r="A25"/>
  <c r="A23"/>
  <c r="A24"/>
  <c r="A22"/>
  <c r="A20"/>
  <c r="A21"/>
  <c r="A19"/>
  <c r="A18"/>
  <c r="A16"/>
  <c r="C483" i="1"/>
  <c r="D483"/>
  <c r="E483"/>
  <c r="C484"/>
  <c r="E484"/>
  <c r="E482"/>
  <c r="F482"/>
  <c r="C482"/>
  <c r="C457"/>
  <c r="E457"/>
  <c r="C458"/>
  <c r="E458"/>
  <c r="D456"/>
  <c r="E456"/>
  <c r="F456"/>
  <c r="C456"/>
  <c r="C431"/>
  <c r="E431"/>
  <c r="C432"/>
  <c r="E432"/>
  <c r="E430"/>
  <c r="C430"/>
  <c r="C405"/>
  <c r="E405"/>
  <c r="C406"/>
  <c r="D406"/>
  <c r="E406"/>
  <c r="F406"/>
  <c r="E404"/>
  <c r="C404"/>
  <c r="C379"/>
  <c r="D379"/>
  <c r="E379"/>
  <c r="F379"/>
  <c r="C380"/>
  <c r="E380"/>
  <c r="E378"/>
  <c r="C378"/>
  <c r="C353"/>
  <c r="E353"/>
  <c r="C354"/>
  <c r="E354"/>
  <c r="D352"/>
  <c r="E352"/>
  <c r="F352"/>
  <c r="C352"/>
  <c r="C327"/>
  <c r="E327"/>
  <c r="C328"/>
  <c r="E328"/>
  <c r="E326"/>
  <c r="C326"/>
  <c r="C301"/>
  <c r="E301"/>
  <c r="F301"/>
  <c r="C302"/>
  <c r="D302"/>
  <c r="E302"/>
  <c r="F302"/>
  <c r="E300"/>
  <c r="C300"/>
  <c r="C275"/>
  <c r="D275"/>
  <c r="E275"/>
  <c r="F275"/>
  <c r="C276"/>
  <c r="E276"/>
  <c r="E274"/>
  <c r="C274"/>
  <c r="C249"/>
  <c r="E249"/>
  <c r="C250"/>
  <c r="E250"/>
  <c r="D248"/>
  <c r="E248"/>
  <c r="C248"/>
  <c r="C223"/>
  <c r="E223"/>
  <c r="C224"/>
  <c r="E224"/>
  <c r="E222"/>
  <c r="C222"/>
  <c r="C197"/>
  <c r="E197"/>
  <c r="F197"/>
  <c r="C198"/>
  <c r="D198"/>
  <c r="E198"/>
  <c r="E196"/>
  <c r="C196"/>
  <c r="C171"/>
  <c r="D171"/>
  <c r="E171"/>
  <c r="C172"/>
  <c r="E172"/>
  <c r="E170"/>
  <c r="F170"/>
  <c r="C170"/>
  <c r="C145"/>
  <c r="E145"/>
  <c r="C146"/>
  <c r="E146"/>
  <c r="D144"/>
  <c r="E144"/>
  <c r="C144"/>
  <c r="C119"/>
  <c r="E119"/>
  <c r="C120"/>
  <c r="E120"/>
  <c r="E118"/>
  <c r="C118"/>
  <c r="C93"/>
  <c r="E93"/>
  <c r="C94"/>
  <c r="D94"/>
  <c r="E94"/>
  <c r="E92"/>
  <c r="C92"/>
  <c r="C67"/>
  <c r="D67"/>
  <c r="E67"/>
  <c r="C68"/>
  <c r="E68"/>
  <c r="E66"/>
  <c r="C66"/>
  <c r="C41"/>
  <c r="E41"/>
  <c r="C42"/>
  <c r="E42"/>
  <c r="D40"/>
  <c r="E40"/>
  <c r="F40"/>
  <c r="C40"/>
  <c r="E15"/>
  <c r="C16"/>
  <c r="E16"/>
  <c r="E14"/>
  <c r="C14"/>
  <c r="A68" i="2"/>
  <c r="A69"/>
  <c r="A67"/>
  <c r="A65"/>
  <c r="A66"/>
  <c r="A64"/>
  <c r="A62"/>
  <c r="A63"/>
  <c r="A61"/>
  <c r="A59"/>
  <c r="A60"/>
  <c r="A58"/>
  <c r="A56"/>
  <c r="A57"/>
  <c r="A55"/>
  <c r="A53"/>
  <c r="A54"/>
  <c r="A52"/>
  <c r="A50"/>
  <c r="A51"/>
  <c r="A49"/>
  <c r="A47"/>
  <c r="A48"/>
  <c r="A46"/>
  <c r="A44"/>
  <c r="A45"/>
  <c r="A43"/>
  <c r="A41"/>
  <c r="A42"/>
  <c r="A40"/>
  <c r="A38"/>
  <c r="A39"/>
  <c r="A37"/>
  <c r="A35"/>
  <c r="A36"/>
  <c r="A34"/>
  <c r="A33"/>
  <c r="A32"/>
  <c r="A31"/>
  <c r="A29"/>
  <c r="A30"/>
  <c r="A28"/>
  <c r="A26"/>
  <c r="A27"/>
  <c r="A25"/>
  <c r="A23"/>
  <c r="A24"/>
  <c r="A22"/>
  <c r="A20"/>
  <c r="A21"/>
  <c r="A19"/>
  <c r="A16"/>
  <c r="B69" i="9"/>
  <c r="B68"/>
  <c r="B67"/>
  <c r="B69" i="2"/>
  <c r="B68"/>
  <c r="B67"/>
  <c r="B66" i="9"/>
  <c r="B65"/>
  <c r="B64"/>
  <c r="B66" i="2"/>
  <c r="B65"/>
  <c r="B64"/>
  <c r="B63" i="9"/>
  <c r="B62"/>
  <c r="B61"/>
  <c r="B63" i="2"/>
  <c r="B62"/>
  <c r="B61"/>
  <c r="B60" i="9"/>
  <c r="B59"/>
  <c r="B58"/>
  <c r="B60" i="2"/>
  <c r="B59"/>
  <c r="B58"/>
  <c r="B57" i="9"/>
  <c r="B56"/>
  <c r="B55"/>
  <c r="B57" i="2"/>
  <c r="B56"/>
  <c r="B55"/>
  <c r="B54" i="9"/>
  <c r="B53"/>
  <c r="B52"/>
  <c r="B54" i="2"/>
  <c r="B53"/>
  <c r="B52"/>
  <c r="B51" i="9"/>
  <c r="B50"/>
  <c r="B49"/>
  <c r="B51" i="2"/>
  <c r="B50"/>
  <c r="B49"/>
  <c r="B48" i="9"/>
  <c r="B47"/>
  <c r="B46"/>
  <c r="B48" i="2"/>
  <c r="B47"/>
  <c r="B46"/>
  <c r="B45" i="9"/>
  <c r="B44"/>
  <c r="B43"/>
  <c r="B45" i="2"/>
  <c r="B44"/>
  <c r="B43"/>
  <c r="B42" i="9"/>
  <c r="B41"/>
  <c r="B40"/>
  <c r="B42" i="2"/>
  <c r="B41"/>
  <c r="B40"/>
  <c r="B39" i="9"/>
  <c r="B38"/>
  <c r="B37"/>
  <c r="B38" i="2"/>
  <c r="B37"/>
  <c r="B36" i="9"/>
  <c r="B35"/>
  <c r="B34"/>
  <c r="B36" i="2"/>
  <c r="B35"/>
  <c r="B34"/>
  <c r="B33" i="9"/>
  <c r="B32"/>
  <c r="B31"/>
  <c r="B33" i="2"/>
  <c r="B32"/>
  <c r="B31"/>
  <c r="B30" i="9"/>
  <c r="B29"/>
  <c r="B28"/>
  <c r="B30" i="2"/>
  <c r="B29"/>
  <c r="B28"/>
  <c r="B27" i="9"/>
  <c r="B26"/>
  <c r="B25"/>
  <c r="B27" i="2"/>
  <c r="B26"/>
  <c r="B25"/>
  <c r="B24" i="9"/>
  <c r="B23"/>
  <c r="B22"/>
  <c r="B24" i="2"/>
  <c r="B23"/>
  <c r="B22"/>
  <c r="B21" i="9"/>
  <c r="B20"/>
  <c r="B19"/>
  <c r="B21" i="2"/>
  <c r="B20"/>
  <c r="B19"/>
  <c r="B18" i="9"/>
  <c r="B17"/>
  <c r="B16"/>
  <c r="B18" i="2"/>
  <c r="B17"/>
  <c r="B16"/>
  <c r="B15" i="9"/>
  <c r="B14"/>
  <c r="B13"/>
  <c r="B15" i="2"/>
  <c r="B14"/>
  <c r="B13"/>
  <c r="A14"/>
  <c r="F13" i="9"/>
  <c r="J17" i="1" s="1"/>
  <c r="D13" i="9"/>
  <c r="H17" i="1" s="1"/>
  <c r="F13" i="2"/>
  <c r="F14" i="1" s="1"/>
  <c r="D13" i="2"/>
  <c r="D14" i="1" s="1"/>
  <c r="G51" i="2" l="1"/>
  <c r="K328" i="1" s="1"/>
  <c r="G39" i="2"/>
  <c r="K224" i="1" s="1"/>
  <c r="G27" i="2"/>
  <c r="K120" i="1" s="1"/>
  <c r="G23" i="2"/>
  <c r="K93" i="1" s="1"/>
  <c r="G15" i="2"/>
  <c r="G19"/>
  <c r="K66" i="1" s="1"/>
  <c r="F171"/>
  <c r="G54" i="9"/>
  <c r="K357" i="1" s="1"/>
  <c r="G63" i="9"/>
  <c r="K435" i="1" s="1"/>
  <c r="G51" i="9"/>
  <c r="K331" i="1" s="1"/>
  <c r="G39" i="9"/>
  <c r="K227" i="1" s="1"/>
  <c r="G27" i="9"/>
  <c r="K123" i="1" s="1"/>
  <c r="G38" i="9"/>
  <c r="K226" i="1" s="1"/>
  <c r="G22" i="9"/>
  <c r="K95" i="1" s="1"/>
  <c r="H226"/>
  <c r="G66" i="9"/>
  <c r="K461" i="1" s="1"/>
  <c r="G18" i="9"/>
  <c r="K45" i="1" s="1"/>
  <c r="G60" i="9"/>
  <c r="K409" i="1" s="1"/>
  <c r="G48" i="9"/>
  <c r="K305" i="1" s="1"/>
  <c r="G36" i="9"/>
  <c r="K201" i="1" s="1"/>
  <c r="G24" i="9"/>
  <c r="K97" i="1" s="1"/>
  <c r="H123"/>
  <c r="H331"/>
  <c r="J461"/>
  <c r="G50" i="9"/>
  <c r="K330" i="1" s="1"/>
  <c r="G62" i="9"/>
  <c r="K434" i="1" s="1"/>
  <c r="G58" i="9"/>
  <c r="K407" i="1" s="1"/>
  <c r="G46" i="9"/>
  <c r="K303" i="1" s="1"/>
  <c r="G26" i="9"/>
  <c r="K122" i="1" s="1"/>
  <c r="G34" i="9"/>
  <c r="K199" i="1" s="1"/>
  <c r="G28" i="9"/>
  <c r="K147" i="1" s="1"/>
  <c r="H147"/>
  <c r="G44" i="9"/>
  <c r="K278" i="1" s="1"/>
  <c r="H278"/>
  <c r="G32" i="9"/>
  <c r="K174" i="1" s="1"/>
  <c r="H174"/>
  <c r="G16" i="9"/>
  <c r="K43" i="1" s="1"/>
  <c r="H43"/>
  <c r="G67" i="9"/>
  <c r="K485" i="1" s="1"/>
  <c r="H485"/>
  <c r="G59" i="9"/>
  <c r="K408" i="1" s="1"/>
  <c r="H408"/>
  <c r="G55" i="9"/>
  <c r="K381" i="1" s="1"/>
  <c r="H381"/>
  <c r="G47" i="9"/>
  <c r="K304" i="1" s="1"/>
  <c r="H304"/>
  <c r="G43" i="9"/>
  <c r="K277" i="1" s="1"/>
  <c r="H277"/>
  <c r="G35" i="9"/>
  <c r="K200" i="1" s="1"/>
  <c r="H200"/>
  <c r="G31" i="9"/>
  <c r="K173" i="1" s="1"/>
  <c r="H173"/>
  <c r="G23" i="9"/>
  <c r="K96" i="1" s="1"/>
  <c r="H96"/>
  <c r="G19" i="9"/>
  <c r="K69" i="1" s="1"/>
  <c r="H69"/>
  <c r="H97"/>
  <c r="H305"/>
  <c r="G64" i="9"/>
  <c r="K459" i="1" s="1"/>
  <c r="H459"/>
  <c r="G56" i="9"/>
  <c r="K382" i="1" s="1"/>
  <c r="H382"/>
  <c r="G40" i="9"/>
  <c r="K251" i="1" s="1"/>
  <c r="H251"/>
  <c r="H227"/>
  <c r="H435"/>
  <c r="G68" i="9"/>
  <c r="K486" i="1" s="1"/>
  <c r="H486"/>
  <c r="G52" i="9"/>
  <c r="K355" i="1" s="1"/>
  <c r="H355"/>
  <c r="G20" i="9"/>
  <c r="K70" i="1" s="1"/>
  <c r="H70"/>
  <c r="H201"/>
  <c r="H409"/>
  <c r="G30" i="9"/>
  <c r="K149" i="1" s="1"/>
  <c r="G14" i="9"/>
  <c r="K18" i="1" s="1"/>
  <c r="G69" i="9"/>
  <c r="K487" i="1" s="1"/>
  <c r="G65" i="9"/>
  <c r="K460" i="1" s="1"/>
  <c r="G61" i="9"/>
  <c r="K433" i="1" s="1"/>
  <c r="G57" i="9"/>
  <c r="K383" i="1" s="1"/>
  <c r="G53" i="9"/>
  <c r="K356" i="1" s="1"/>
  <c r="G49" i="9"/>
  <c r="K329" i="1" s="1"/>
  <c r="G45" i="9"/>
  <c r="K279" i="1" s="1"/>
  <c r="G41" i="9"/>
  <c r="K252" i="1" s="1"/>
  <c r="G37" i="9"/>
  <c r="K225" i="1" s="1"/>
  <c r="G33" i="9"/>
  <c r="K175" i="1" s="1"/>
  <c r="G29" i="9"/>
  <c r="K148" i="1" s="1"/>
  <c r="G25" i="9"/>
  <c r="K121" i="1" s="1"/>
  <c r="G21" i="9"/>
  <c r="K71" i="1" s="1"/>
  <c r="G17" i="9"/>
  <c r="K44" i="1" s="1"/>
  <c r="G42" i="9"/>
  <c r="K253" i="1" s="1"/>
  <c r="D66"/>
  <c r="D224"/>
  <c r="G43" i="2"/>
  <c r="K274" i="1" s="1"/>
  <c r="G31" i="2"/>
  <c r="K170" i="1" s="1"/>
  <c r="G58" i="2"/>
  <c r="K404" i="1" s="1"/>
  <c r="G46" i="2"/>
  <c r="K300" i="1" s="1"/>
  <c r="G38" i="2"/>
  <c r="K223" i="1" s="1"/>
  <c r="G34" i="2"/>
  <c r="K196" i="1" s="1"/>
  <c r="G22" i="2"/>
  <c r="K92" i="1" s="1"/>
  <c r="G63" i="2"/>
  <c r="K432" i="1" s="1"/>
  <c r="G50" i="2"/>
  <c r="K327" i="1" s="1"/>
  <c r="G26" i="2"/>
  <c r="K119" i="1" s="1"/>
  <c r="D120"/>
  <c r="F250"/>
  <c r="D328"/>
  <c r="F431"/>
  <c r="G67" i="2"/>
  <c r="K482" i="1" s="1"/>
  <c r="G54" i="2"/>
  <c r="K354" i="1" s="1"/>
  <c r="G35" i="2"/>
  <c r="K197" i="1" s="1"/>
  <c r="G30" i="2"/>
  <c r="K146" i="1" s="1"/>
  <c r="G18" i="2"/>
  <c r="K42" i="1" s="1"/>
  <c r="D16"/>
  <c r="D404"/>
  <c r="G66" i="2"/>
  <c r="K458" i="1" s="1"/>
  <c r="D93"/>
  <c r="G15" i="9"/>
  <c r="K19" i="1" s="1"/>
  <c r="G14" i="2"/>
  <c r="G59"/>
  <c r="K405" i="1" s="1"/>
  <c r="G55" i="2"/>
  <c r="K378" i="1" s="1"/>
  <c r="G47" i="2"/>
  <c r="K301" i="1" s="1"/>
  <c r="G69" i="2"/>
  <c r="K484" i="1" s="1"/>
  <c r="G65" i="2"/>
  <c r="K457" i="1" s="1"/>
  <c r="G61" i="2"/>
  <c r="K430" i="1" s="1"/>
  <c r="G57" i="2"/>
  <c r="K380" i="1" s="1"/>
  <c r="G53" i="2"/>
  <c r="K353" i="1" s="1"/>
  <c r="G45" i="2"/>
  <c r="K276" i="1" s="1"/>
  <c r="G37" i="2"/>
  <c r="K222" i="1" s="1"/>
  <c r="G33" i="2"/>
  <c r="K172" i="1" s="1"/>
  <c r="G29" i="2"/>
  <c r="K145" i="1" s="1"/>
  <c r="G25" i="2"/>
  <c r="G17"/>
  <c r="D172" i="1"/>
  <c r="D457"/>
  <c r="D145"/>
  <c r="D276"/>
  <c r="G49" i="2"/>
  <c r="K326" i="1" s="1"/>
  <c r="G41" i="2"/>
  <c r="K249" i="1" s="1"/>
  <c r="G21" i="2"/>
  <c r="K68" i="1" s="1"/>
  <c r="F249"/>
  <c r="K94"/>
  <c r="F145"/>
  <c r="F248"/>
  <c r="F326"/>
  <c r="D118"/>
  <c r="D222"/>
  <c r="D430"/>
  <c r="B39" i="2"/>
  <c r="K16" i="1"/>
  <c r="K15" l="1"/>
  <c r="K41"/>
  <c r="K118"/>
  <c r="A13" i="9"/>
  <c r="G13" l="1"/>
  <c r="H17" l="1"/>
  <c r="H21"/>
  <c r="H25"/>
  <c r="H29"/>
  <c r="L148" i="1" s="1"/>
  <c r="H33" i="9"/>
  <c r="H37"/>
  <c r="H41"/>
  <c r="H45"/>
  <c r="H49"/>
  <c r="H53"/>
  <c r="H57"/>
  <c r="H61"/>
  <c r="L433" i="1" s="1"/>
  <c r="H65" i="9"/>
  <c r="H69"/>
  <c r="H20"/>
  <c r="H32"/>
  <c r="L174" i="1" s="1"/>
  <c r="H44" i="9"/>
  <c r="H52"/>
  <c r="H64"/>
  <c r="H14"/>
  <c r="L18" i="1" s="1"/>
  <c r="H18" i="9"/>
  <c r="H22"/>
  <c r="H26"/>
  <c r="H30"/>
  <c r="L149" i="1" s="1"/>
  <c r="H34" i="9"/>
  <c r="H38"/>
  <c r="H42"/>
  <c r="H46"/>
  <c r="L303" i="1" s="1"/>
  <c r="H50" i="9"/>
  <c r="H54"/>
  <c r="H58"/>
  <c r="H62"/>
  <c r="L434" i="1" s="1"/>
  <c r="H66" i="9"/>
  <c r="H13"/>
  <c r="H16"/>
  <c r="H28"/>
  <c r="L147" i="1" s="1"/>
  <c r="H40" i="9"/>
  <c r="H56"/>
  <c r="H68"/>
  <c r="H15"/>
  <c r="L19" i="1" s="1"/>
  <c r="H19" i="9"/>
  <c r="H23"/>
  <c r="H27"/>
  <c r="L123" i="1" s="1"/>
  <c r="H31" i="9"/>
  <c r="L173" i="1" s="1"/>
  <c r="H35" i="9"/>
  <c r="H39"/>
  <c r="H43"/>
  <c r="H47"/>
  <c r="L304" i="1" s="1"/>
  <c r="H51" i="9"/>
  <c r="H55"/>
  <c r="H59"/>
  <c r="L408" i="1" s="1"/>
  <c r="H63" i="9"/>
  <c r="L435" i="1" s="1"/>
  <c r="H67" i="9"/>
  <c r="H24"/>
  <c r="H36"/>
  <c r="L201" i="1" s="1"/>
  <c r="H48" i="9"/>
  <c r="L305" i="1" s="1"/>
  <c r="H60" i="9"/>
  <c r="L121" i="1"/>
  <c r="L252"/>
  <c r="L383"/>
  <c r="L96"/>
  <c r="L381"/>
  <c r="L486"/>
  <c r="L122"/>
  <c r="L407"/>
  <c r="L461"/>
  <c r="L69"/>
  <c r="L277"/>
  <c r="L331"/>
  <c r="L97"/>
  <c r="L251"/>
  <c r="L382"/>
  <c r="L459"/>
  <c r="L70"/>
  <c r="K17"/>
  <c r="L330"/>
  <c r="L253"/>
  <c r="L409"/>
  <c r="L329"/>
  <c r="L279"/>
  <c r="L95"/>
  <c r="L200"/>
  <c r="L45"/>
  <c r="L355"/>
  <c r="L485"/>
  <c r="L487"/>
  <c r="L356"/>
  <c r="L225"/>
  <c r="L71"/>
  <c r="L43"/>
  <c r="L357"/>
  <c r="L460"/>
  <c r="L175"/>
  <c r="L44"/>
  <c r="L278"/>
  <c r="L226"/>
  <c r="L227"/>
  <c r="L199"/>
  <c r="L17"/>
  <c r="G13" i="2"/>
  <c r="H17" l="1"/>
  <c r="H21"/>
  <c r="H25"/>
  <c r="H29"/>
  <c r="L145" i="1" s="1"/>
  <c r="H33" i="2"/>
  <c r="H37"/>
  <c r="H41"/>
  <c r="H45"/>
  <c r="L276" i="1" s="1"/>
  <c r="H49" i="2"/>
  <c r="H53"/>
  <c r="H57"/>
  <c r="H61"/>
  <c r="H65"/>
  <c r="H69"/>
  <c r="H66"/>
  <c r="H24"/>
  <c r="L94" i="1" s="1"/>
  <c r="H36" i="2"/>
  <c r="H48"/>
  <c r="H60"/>
  <c r="H14"/>
  <c r="L15" i="1" s="1"/>
  <c r="H18" i="2"/>
  <c r="H22"/>
  <c r="H26"/>
  <c r="H30"/>
  <c r="L146" i="1" s="1"/>
  <c r="H34" i="2"/>
  <c r="H38"/>
  <c r="H42"/>
  <c r="H46"/>
  <c r="H50"/>
  <c r="H54"/>
  <c r="H58"/>
  <c r="H62"/>
  <c r="L431" i="1" s="1"/>
  <c r="H13" i="2"/>
  <c r="H32"/>
  <c r="H44"/>
  <c r="H52"/>
  <c r="L352" i="1" s="1"/>
  <c r="H64" i="2"/>
  <c r="H15"/>
  <c r="H19"/>
  <c r="H23"/>
  <c r="L93" i="1" s="1"/>
  <c r="H27" i="2"/>
  <c r="H31"/>
  <c r="H35"/>
  <c r="H39"/>
  <c r="L224" i="1" s="1"/>
  <c r="H43" i="2"/>
  <c r="H47"/>
  <c r="H51"/>
  <c r="H55"/>
  <c r="H59"/>
  <c r="H63"/>
  <c r="H67"/>
  <c r="H16"/>
  <c r="L40" i="1" s="1"/>
  <c r="H20" i="2"/>
  <c r="H28"/>
  <c r="H40"/>
  <c r="L248" i="1" s="1"/>
  <c r="H56" i="2"/>
  <c r="L379" i="1" s="1"/>
  <c r="H68" i="2"/>
  <c r="L483" i="1" s="1"/>
  <c r="L42"/>
  <c r="L92"/>
  <c r="L196"/>
  <c r="L223"/>
  <c r="L354"/>
  <c r="L120"/>
  <c r="L197"/>
  <c r="L274"/>
  <c r="L482"/>
  <c r="L68"/>
  <c r="L118"/>
  <c r="L172"/>
  <c r="L249"/>
  <c r="L326"/>
  <c r="L380"/>
  <c r="L430"/>
  <c r="L457"/>
  <c r="L327"/>
  <c r="L458"/>
  <c r="L16"/>
  <c r="L301"/>
  <c r="L378"/>
  <c r="L432"/>
  <c r="K14"/>
  <c r="L41"/>
  <c r="L14"/>
  <c r="L302"/>
  <c r="L484"/>
  <c r="L300"/>
  <c r="L406"/>
  <c r="L170"/>
  <c r="L405"/>
  <c r="L119"/>
  <c r="L404"/>
  <c r="L250"/>
  <c r="L456"/>
  <c r="L328"/>
  <c r="L353"/>
  <c r="L198"/>
  <c r="L222"/>
  <c r="L67"/>
  <c r="L66"/>
  <c r="L171"/>
  <c r="L275"/>
  <c r="L144"/>
  <c r="A15" i="2"/>
  <c r="A13"/>
  <c r="M14" i="1"/>
  <c r="B12" i="12" l="1"/>
  <c r="M40" i="1"/>
  <c r="M118"/>
  <c r="M430"/>
  <c r="M144"/>
  <c r="M456"/>
  <c r="M274"/>
  <c r="M66"/>
  <c r="M170"/>
  <c r="M482"/>
  <c r="M222"/>
  <c r="M352"/>
  <c r="M326"/>
  <c r="M248"/>
  <c r="M92"/>
  <c r="M378"/>
  <c r="B13" i="14" l="1"/>
  <c r="B16" i="12"/>
  <c r="B17" i="14" s="1"/>
  <c r="B24" i="12"/>
  <c r="B25" i="14" s="1"/>
  <c r="B18" i="12"/>
  <c r="B19" i="14" s="1"/>
  <c r="B28" i="12"/>
  <c r="B29" i="14" s="1"/>
  <c r="B26" i="12"/>
  <c r="B27" i="14" s="1"/>
  <c r="B14" i="12"/>
  <c r="B15" i="14" s="1"/>
  <c r="B20" i="12"/>
  <c r="B21" i="14" s="1"/>
  <c r="B29" i="12"/>
  <c r="B30" i="14" s="1"/>
  <c r="B13" i="12"/>
  <c r="B14" i="14" s="1"/>
  <c r="B21" i="12"/>
  <c r="B22" i="14" s="1"/>
  <c r="B25" i="12"/>
  <c r="B26" i="14" s="1"/>
  <c r="B17" i="12"/>
  <c r="B18" i="14" s="1"/>
  <c r="B15" i="12"/>
  <c r="B16" i="14" s="1"/>
  <c r="B22" i="12"/>
  <c r="B23" i="14" s="1"/>
  <c r="B30" i="12"/>
  <c r="B31" i="14" s="1"/>
  <c r="M404" i="1"/>
  <c r="M300"/>
  <c r="B23" i="12" l="1"/>
  <c r="B24" i="14" s="1"/>
  <c r="B27" i="12"/>
  <c r="B28" i="14" s="1"/>
  <c r="M196" i="1"/>
  <c r="B19" i="12" l="1"/>
  <c r="B20" i="14" s="1"/>
  <c r="C12" i="12" l="1"/>
  <c r="C13" i="14" s="1"/>
  <c r="F13" s="1"/>
  <c r="C19" i="12"/>
  <c r="C20" i="14" s="1"/>
  <c r="F20" s="1"/>
  <c r="C28" i="12"/>
  <c r="C29" i="14" s="1"/>
  <c r="F29" s="1"/>
  <c r="C30" i="12"/>
  <c r="C31" i="14" s="1"/>
  <c r="F31" s="1"/>
  <c r="C26" i="12"/>
  <c r="C27" i="14" s="1"/>
  <c r="F27" s="1"/>
  <c r="C27" i="12"/>
  <c r="C28" i="14" s="1"/>
  <c r="F28" s="1"/>
  <c r="C17" i="12"/>
  <c r="C18" i="14" s="1"/>
  <c r="F18" s="1"/>
  <c r="C13" i="12"/>
  <c r="C14" i="14" s="1"/>
  <c r="F14" s="1"/>
  <c r="C16" i="12"/>
  <c r="C17" i="14" s="1"/>
  <c r="F17" s="1"/>
  <c r="C14" i="12"/>
  <c r="C15" i="14" s="1"/>
  <c r="F15" s="1"/>
  <c r="C24" i="12"/>
  <c r="C25" i="14" s="1"/>
  <c r="F25" s="1"/>
  <c r="C15" i="12"/>
  <c r="C16" i="14" s="1"/>
  <c r="F16" s="1"/>
  <c r="C20" i="12"/>
  <c r="C21" i="14" s="1"/>
  <c r="F21" s="1"/>
  <c r="C23" i="12"/>
  <c r="C24" i="14" s="1"/>
  <c r="F24" s="1"/>
  <c r="C25" i="12"/>
  <c r="C26" i="14" s="1"/>
  <c r="F26" s="1"/>
  <c r="C29" i="12"/>
  <c r="C30" i="14" s="1"/>
  <c r="F30" s="1"/>
  <c r="C22" i="12"/>
  <c r="C23" i="14" s="1"/>
  <c r="F23" s="1"/>
  <c r="C21" i="12"/>
  <c r="C22" i="14" s="1"/>
  <c r="F22" s="1"/>
  <c r="C18" i="12"/>
  <c r="C19" i="14" s="1"/>
  <c r="F19" s="1"/>
  <c r="G13" l="1"/>
  <c r="G14"/>
  <c r="G16"/>
  <c r="G18"/>
  <c r="G20"/>
  <c r="G22"/>
  <c r="G24"/>
  <c r="G26"/>
  <c r="G28"/>
  <c r="G30"/>
  <c r="G17"/>
  <c r="G21"/>
  <c r="G25"/>
  <c r="G29"/>
  <c r="G15"/>
  <c r="G19"/>
  <c r="G23"/>
  <c r="G27"/>
  <c r="G31"/>
  <c r="N14" i="1"/>
  <c r="N222"/>
  <c r="N92"/>
  <c r="N144"/>
  <c r="N170"/>
  <c r="N196"/>
  <c r="N456"/>
  <c r="N326"/>
  <c r="N40"/>
  <c r="N404"/>
  <c r="N482"/>
  <c r="N352"/>
  <c r="N66"/>
  <c r="N430"/>
  <c r="N248"/>
  <c r="N274"/>
  <c r="N300"/>
  <c r="N118"/>
  <c r="N378"/>
</calcChain>
</file>

<file path=xl/sharedStrings.xml><?xml version="1.0" encoding="utf-8"?>
<sst xmlns="http://schemas.openxmlformats.org/spreadsheetml/2006/main" count="949" uniqueCount="291">
  <si>
    <t>Вид двоеборья</t>
  </si>
  <si>
    <t>Бег 60 м</t>
  </si>
  <si>
    <t>рез-т</t>
  </si>
  <si>
    <t>очки</t>
  </si>
  <si>
    <t>Бег 600 м</t>
  </si>
  <si>
    <t>Прыжок в длину</t>
  </si>
  <si>
    <t>Метание мяча</t>
  </si>
  <si>
    <t xml:space="preserve">Сумма очков участника </t>
  </si>
  <si>
    <t xml:space="preserve">Место участника </t>
  </si>
  <si>
    <t>Сумма очков команды</t>
  </si>
  <si>
    <t>Место команды</t>
  </si>
  <si>
    <t>Фамилия, Имя</t>
  </si>
  <si>
    <t>Бег 60 м + прыжок в длину</t>
  </si>
  <si>
    <t>ПРОТОКОЛ</t>
  </si>
  <si>
    <t xml:space="preserve">Дата проведения: </t>
  </si>
  <si>
    <t>Место проведения:</t>
  </si>
  <si>
    <t xml:space="preserve">Фамили, Имя </t>
  </si>
  <si>
    <t>Сумма очков</t>
  </si>
  <si>
    <t>Место</t>
  </si>
  <si>
    <t>РЕЗУЛЬТАТ</t>
  </si>
  <si>
    <t>Пыжок в длину с разбега</t>
  </si>
  <si>
    <t>1.32,0</t>
  </si>
  <si>
    <t>3.20,0</t>
  </si>
  <si>
    <t>3.30,0</t>
  </si>
  <si>
    <t>Бег 500 м</t>
  </si>
  <si>
    <t>Прыжки в длину с разбега</t>
  </si>
  <si>
    <t>1.27,0</t>
  </si>
  <si>
    <t>-</t>
  </si>
  <si>
    <r>
      <rPr>
        <b/>
        <sz val="14"/>
        <color theme="1"/>
        <rFont val="Times New Roman"/>
        <family val="1"/>
        <charset val="204"/>
      </rPr>
      <t xml:space="preserve">ТАБЛИЦА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>оценки результатов легкоатлетического многоборья Игр ШСК                                2022-2023 учебного года                                                                                              (юноши)</t>
    </r>
  </si>
  <si>
    <t>Очки</t>
  </si>
  <si>
    <t>&gt;12,7</t>
  </si>
  <si>
    <t>&lt;1.32,0</t>
  </si>
  <si>
    <t>&gt;3.30,0</t>
  </si>
  <si>
    <t>1.32,0&lt;=1.32,3</t>
  </si>
  <si>
    <t>1.32,3&lt;=1.32,6</t>
  </si>
  <si>
    <t>1.32,6&lt;=1.32,9</t>
  </si>
  <si>
    <t>1.32,9&lt;=1.33,2</t>
  </si>
  <si>
    <t>1.33,2&lt;=1.33,5</t>
  </si>
  <si>
    <t>1.33,5&lt;=1.33,8</t>
  </si>
  <si>
    <t>1.33,8&lt;=1.34,1</t>
  </si>
  <si>
    <t>1.34,1&lt;=1.34,4</t>
  </si>
  <si>
    <t>1.34,4&lt;=1.34,7</t>
  </si>
  <si>
    <t>1.34,7&lt;=1.35,0</t>
  </si>
  <si>
    <t>1.35,0&lt;=1.35,3</t>
  </si>
  <si>
    <t>1.35,3&lt;=1.35,6</t>
  </si>
  <si>
    <t>1.35,6&lt;=1.35,9</t>
  </si>
  <si>
    <t>1.35,9&lt;=1.36,3</t>
  </si>
  <si>
    <t>1.36,3&lt;=1.36,6</t>
  </si>
  <si>
    <t>1.36,6&lt;=1.36,9</t>
  </si>
  <si>
    <t>1.36,9&lt;=1.37,3</t>
  </si>
  <si>
    <t>1.37,3&lt;=1.37,7</t>
  </si>
  <si>
    <t>1.37,7&lt;=1.38,1</t>
  </si>
  <si>
    <t>1.38,1&lt;=1.38,5</t>
  </si>
  <si>
    <t>1.38,5&lt;=1.38,9</t>
  </si>
  <si>
    <t>1.38,9&lt;=1.39,4</t>
  </si>
  <si>
    <t>1.39,4&lt;=1.39,8</t>
  </si>
  <si>
    <t>1.39,8&lt;=1.40,3</t>
  </si>
  <si>
    <t>1.40,3&lt;=1.40,8</t>
  </si>
  <si>
    <t>1.40,8&lt;=1.41,3</t>
  </si>
  <si>
    <t>1.41,3&lt;=1.41,8</t>
  </si>
  <si>
    <t>1.41,8&lt;=1.42,3</t>
  </si>
  <si>
    <t>1.42,3&lt;=1.42,8</t>
  </si>
  <si>
    <t>1.42,8&lt;=1.43,3</t>
  </si>
  <si>
    <t>1.43,3&lt;=1.43,8</t>
  </si>
  <si>
    <t>1.43,8&lt;=1.44,3</t>
  </si>
  <si>
    <t>1.44,3&lt;=1.44,8</t>
  </si>
  <si>
    <t>1.44,8&lt;=1.45,4</t>
  </si>
  <si>
    <t>1.45,4&lt;=1.46,0</t>
  </si>
  <si>
    <t>1.46,0&lt;=1.46,6</t>
  </si>
  <si>
    <t>1.46,6&lt;=1.47,2</t>
  </si>
  <si>
    <t>1.47,2&lt;=1.47,8</t>
  </si>
  <si>
    <t>1.47,8&lt;=1.48,4</t>
  </si>
  <si>
    <t>1.48,4&lt;=1.49,0</t>
  </si>
  <si>
    <t>1.49,0&lt;=1.49,6</t>
  </si>
  <si>
    <t>1.49,6&lt;=1.50,2</t>
  </si>
  <si>
    <t>1.50,2&lt;=1.50,8</t>
  </si>
  <si>
    <t>1.50,8&lt;=1.51,5</t>
  </si>
  <si>
    <t>1.51,5&lt;=1.52,2</t>
  </si>
  <si>
    <t>1.52,2&lt;=1.52,9</t>
  </si>
  <si>
    <t>1.52,9&lt;=1.53,6</t>
  </si>
  <si>
    <t>1.53,6&lt;=1.54,4</t>
  </si>
  <si>
    <t>1.54,4&lt;=1.55,2</t>
  </si>
  <si>
    <t>1.55,2&lt;=1.56,1</t>
  </si>
  <si>
    <t>1.56,1&lt;=1.57,0</t>
  </si>
  <si>
    <t>1.57,0&lt;=1.57,9</t>
  </si>
  <si>
    <t>1.57,9&lt;=1.58,8</t>
  </si>
  <si>
    <t>1.58,8&lt;=1.59,7</t>
  </si>
  <si>
    <t>1.59,7&lt;=2.00,6</t>
  </si>
  <si>
    <t>2.00,6&lt;=2.01,5</t>
  </si>
  <si>
    <t>2.01,5&lt;=2.02,4</t>
  </si>
  <si>
    <t>2.02,4&lt;=2.03,3</t>
  </si>
  <si>
    <t>2.03,3&lt;=2.04,2</t>
  </si>
  <si>
    <t>2.04,2&lt;=2.05,1</t>
  </si>
  <si>
    <t>2.05,1&lt;=2.06,0</t>
  </si>
  <si>
    <t>2.06,0&lt;=2.06,9</t>
  </si>
  <si>
    <t>2.06,9&lt;=2.07,8</t>
  </si>
  <si>
    <t>2.07,8&lt;=2.08,7</t>
  </si>
  <si>
    <t>2.08,7&lt;=2.09,6</t>
  </si>
  <si>
    <t>2.09,6&lt;=2.10,5</t>
  </si>
  <si>
    <t>2.10,5&lt;=2.11,4</t>
  </si>
  <si>
    <t>2.11,4&lt;=2.12,3</t>
  </si>
  <si>
    <t>2.12,3&lt;=2.13,2</t>
  </si>
  <si>
    <t>2.13,2&lt;=2.14,1</t>
  </si>
  <si>
    <t>2.14,1&lt;=2.15,1</t>
  </si>
  <si>
    <t>2.15,1&lt;=2.16,2</t>
  </si>
  <si>
    <t>2.16,2&lt;=2.17,3</t>
  </si>
  <si>
    <t>2.17,3&lt;=2.18,4</t>
  </si>
  <si>
    <t>2.18,4&lt;=2.19,6</t>
  </si>
  <si>
    <t>2.19,6&lt;=2.20,8</t>
  </si>
  <si>
    <t>2.20,8&lt;=2.22,0</t>
  </si>
  <si>
    <t>2.22,0&lt;=2.23,3</t>
  </si>
  <si>
    <t>2.23,3&lt;=2.24,6</t>
  </si>
  <si>
    <t>2.24,6&lt;=2.25,9</t>
  </si>
  <si>
    <t>2.25,9&lt;=2.27,2</t>
  </si>
  <si>
    <t>2.27,2&lt;=2.28,5</t>
  </si>
  <si>
    <t>2.28,5&lt;=2.29,8</t>
  </si>
  <si>
    <t>2.29,8&lt;=2.31,1</t>
  </si>
  <si>
    <t>2.31,1&lt;=2.32,4</t>
  </si>
  <si>
    <t>2.32,4&lt;=2.33,7</t>
  </si>
  <si>
    <t>2.33,7&lt;=2.35,0</t>
  </si>
  <si>
    <t>2.35,0&lt;=2.36,3</t>
  </si>
  <si>
    <t>2.36,3&lt;=2.40,0</t>
  </si>
  <si>
    <t>2.40,0&lt;=2.45,0</t>
  </si>
  <si>
    <t>2.45,0&lt;=2.50,0</t>
  </si>
  <si>
    <t>2.50,0&lt;=2.55,0</t>
  </si>
  <si>
    <t>2.55,0&lt;=3.00,0</t>
  </si>
  <si>
    <t>3.00,0&lt;=3.05,0</t>
  </si>
  <si>
    <t>3.05,0&lt;=3.10,0</t>
  </si>
  <si>
    <t>3.10,0&lt;=3.15,0</t>
  </si>
  <si>
    <t>3.15,0&lt;=3.20,0</t>
  </si>
  <si>
    <t>3.20,0&lt;=3.25,0</t>
  </si>
  <si>
    <t>3.30,0&lt;=3.30,0</t>
  </si>
  <si>
    <t>&gt;560</t>
  </si>
  <si>
    <t>&gt;70</t>
  </si>
  <si>
    <t>Главный судья:</t>
  </si>
  <si>
    <t>Главный секретарь:</t>
  </si>
  <si>
    <t>Команда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</si>
  <si>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</si>
  <si>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</si>
  <si>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</si>
  <si>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</si>
  <si>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</si>
  <si>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</si>
  <si>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</si>
  <si>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КОМАНДА 9</t>
  </si>
  <si>
    <t>КОМАНДА 10</t>
  </si>
  <si>
    <t>КОМАНДА 11</t>
  </si>
  <si>
    <t>КОМАНДА 12</t>
  </si>
  <si>
    <t>КОМАНДА 13</t>
  </si>
  <si>
    <t>КОМАНДА 14</t>
  </si>
  <si>
    <t>КОМАНДА 15</t>
  </si>
  <si>
    <t>КОМАНДА 16</t>
  </si>
  <si>
    <t>КОМАНДА 17</t>
  </si>
  <si>
    <t>КОМАНДА 18</t>
  </si>
  <si>
    <t>КОМАНДА 19</t>
  </si>
  <si>
    <t>не трогать</t>
  </si>
  <si>
    <t>ПРОТОКОЛ КОМАНДНОГО ЗАЧЕТА</t>
  </si>
  <si>
    <t>&lt;1.27,0</t>
  </si>
  <si>
    <t>&gt;13,3</t>
  </si>
  <si>
    <t>1.27,0&lt;=1.27,5</t>
  </si>
  <si>
    <t>1.27,5&lt;=1.28,0</t>
  </si>
  <si>
    <t>1.28,0&lt;=1.29,5</t>
  </si>
  <si>
    <t>1.29,5&lt;=1.30,5</t>
  </si>
  <si>
    <t>1.30,5&lt;=1.31,1</t>
  </si>
  <si>
    <t>1.31,1&lt;=1.32,3</t>
  </si>
  <si>
    <t>1.32,3&lt;=1.32,8</t>
  </si>
  <si>
    <t>1.32,8&lt;=1.33,4</t>
  </si>
  <si>
    <t>1.33,4&lt;=1.34,0</t>
  </si>
  <si>
    <t>1.34,0&lt;=1.34,6</t>
  </si>
  <si>
    <t>1.34,6&lt;=1.35,3</t>
  </si>
  <si>
    <t>1.35,3&lt;=1.36,0</t>
  </si>
  <si>
    <t>1.36,0&lt;=1.36,7</t>
  </si>
  <si>
    <t>1.36,7&lt;=1.37,4</t>
  </si>
  <si>
    <t>1.37,4&lt;=1.38,1</t>
  </si>
  <si>
    <t>1.38,1,=1.38,8</t>
  </si>
  <si>
    <t>1.38,8&lt;=1.39,5</t>
  </si>
  <si>
    <t>1.39,5&lt;=1.40,2</t>
  </si>
  <si>
    <t>1.40,2&lt;=1.40,9</t>
  </si>
  <si>
    <t>1.40,9&lt;=1.41,6</t>
  </si>
  <si>
    <t>1.41,6&lt;=1.42,3</t>
  </si>
  <si>
    <t>1.42,3&lt;=1.43,0</t>
  </si>
  <si>
    <t>1.43,0&lt;=1.43,7</t>
  </si>
  <si>
    <t>1.43,7&lt;=1.44,4</t>
  </si>
  <si>
    <t>1.44,4&lt;=1.45,1</t>
  </si>
  <si>
    <t>1.45,1&lt;=1.45,8</t>
  </si>
  <si>
    <t>1.45,8&lt;=1.46,5</t>
  </si>
  <si>
    <t>1.46,5&lt;=1.47,3</t>
  </si>
  <si>
    <t>1.47,3&lt;=1.48,1</t>
  </si>
  <si>
    <t>1.48,1&lt;=1.48,9</t>
  </si>
  <si>
    <t>1.48,9&lt;=1.49,8</t>
  </si>
  <si>
    <t>1.49,8&lt;=1.50,7</t>
  </si>
  <si>
    <t>1.50,7&lt;=1.51,6</t>
  </si>
  <si>
    <t>1.51,6&lt;=1.52,5</t>
  </si>
  <si>
    <t>1.52,5&lt;=1.53,4</t>
  </si>
  <si>
    <t>1.53,4&lt;=1.54,3</t>
  </si>
  <si>
    <t>1.54,3&lt;=1.55,2</t>
  </si>
  <si>
    <t>1.57,0&lt;=1.58,0</t>
  </si>
  <si>
    <t>1.58,0&lt;=1.59,0</t>
  </si>
  <si>
    <t>1.59,0&lt;=2.00,0</t>
  </si>
  <si>
    <t>2.00,0&lt;=2.01,0</t>
  </si>
  <si>
    <t>2.01,0&lt;=2.02,0</t>
  </si>
  <si>
    <t>2.02,0&lt;=2.03,0</t>
  </si>
  <si>
    <t>2.03,0&lt;=2.04,0</t>
  </si>
  <si>
    <t>2.04,0&lt;=2.05,0</t>
  </si>
  <si>
    <t>2.05,0&lt;=2.06,0</t>
  </si>
  <si>
    <t>2.06,0&lt;=2.07,0</t>
  </si>
  <si>
    <t>2.07,0&lt;=2.08,0</t>
  </si>
  <si>
    <t>2.08,0&lt;=2.09,0</t>
  </si>
  <si>
    <t>2.09,0&lt;=2.10,0</t>
  </si>
  <si>
    <t>2.10,0&lt;=2.11,0</t>
  </si>
  <si>
    <t>2.11,0&lt;=2.12,0</t>
  </si>
  <si>
    <t>2.12,0&lt;=2.13,0</t>
  </si>
  <si>
    <t>2.13,0&lt;=2.14,0</t>
  </si>
  <si>
    <t>2.14,0&lt;=2.15,0</t>
  </si>
  <si>
    <t>2.15,0&lt;=2.16,0</t>
  </si>
  <si>
    <t>2.16,0&lt;=2.17,0</t>
  </si>
  <si>
    <t>2.17,0&lt;=2.18,0</t>
  </si>
  <si>
    <t>2.18,0&lt;=2.19,0</t>
  </si>
  <si>
    <t>2.19,0&lt;=2.20,0</t>
  </si>
  <si>
    <t>2.20,0&lt;=2.21,0</t>
  </si>
  <si>
    <t>2.21,0&lt;=2.22,0</t>
  </si>
  <si>
    <t>2.22,0&lt;=2.23,0</t>
  </si>
  <si>
    <t>2.23,0&lt;=2.24,0</t>
  </si>
  <si>
    <t>2.24,0&lt;=2.25,0</t>
  </si>
  <si>
    <t>2.25,0&lt;=2.26,0</t>
  </si>
  <si>
    <t>2.26,0&lt;=2.27,0</t>
  </si>
  <si>
    <t>2.27,0&lt;=2.28,0</t>
  </si>
  <si>
    <t>2.28,0&lt;=2.29,0</t>
  </si>
  <si>
    <t>2.29,0&lt;=2.30,0</t>
  </si>
  <si>
    <t>2.30,0&lt;=2.31,0</t>
  </si>
  <si>
    <t>2.31,0&lt;=2.32,0</t>
  </si>
  <si>
    <t>2.32,0&lt;=2.33,0</t>
  </si>
  <si>
    <t>2.33,0&lt;=2.34,0</t>
  </si>
  <si>
    <t>2.34,0&lt;=2.36,0</t>
  </si>
  <si>
    <t>2.36,0&lt;=2.37,0</t>
  </si>
  <si>
    <t>2.37,0&lt;=2.38,0</t>
  </si>
  <si>
    <t>2.38,0&lt;=2.39,0</t>
  </si>
  <si>
    <t>2.39,0&lt;=2.40,0</t>
  </si>
  <si>
    <t>2.40,0&lt;=2.41,0</t>
  </si>
  <si>
    <t>2.41,0&lt;=2.42,0</t>
  </si>
  <si>
    <t>2.42,0&lt;=2.43,0</t>
  </si>
  <si>
    <t>2.43,0&lt;=2.44,0</t>
  </si>
  <si>
    <t>2.44,0&lt;=2.45,0</t>
  </si>
  <si>
    <t>2.45,0&lt;=2.46,0</t>
  </si>
  <si>
    <t>2.46,0&lt;=2.47,0</t>
  </si>
  <si>
    <t>2.47,0&lt;=2.48,0</t>
  </si>
  <si>
    <t>2.48,0&lt;=2.49,0</t>
  </si>
  <si>
    <t>2.49,0&lt;=2.50,0</t>
  </si>
  <si>
    <t>2.50,0&lt;=2.51,0</t>
  </si>
  <si>
    <t>2.51,0&lt;=2.52,0</t>
  </si>
  <si>
    <t>2.52,0&lt;=2.55,0</t>
  </si>
  <si>
    <t>&gt;3.20,0</t>
  </si>
  <si>
    <t>&gt;520</t>
  </si>
  <si>
    <t>&gt;56</t>
  </si>
  <si>
    <t>ПРОТОКОЛ ЛИЧНОГО ЗАЧЕТА</t>
  </si>
  <si>
    <t>Девушки</t>
  </si>
  <si>
    <t>Бег 500 м + метание</t>
  </si>
  <si>
    <t>1.56,8</t>
  </si>
  <si>
    <t>2.28,4</t>
  </si>
  <si>
    <t>ВСЕРОССИЙСКАЯ ОЛИМПИАДА «ОЛИМПИЙСКАЯ КОМАНДА»</t>
  </si>
  <si>
    <t>2.31,5</t>
  </si>
  <si>
    <t xml:space="preserve">ПРОТОКОЛ </t>
  </si>
  <si>
    <t>Результат</t>
  </si>
  <si>
    <t>двоеборье</t>
  </si>
  <si>
    <t>эстафета</t>
  </si>
  <si>
    <t>Сумма мест</t>
  </si>
  <si>
    <t>Итоговое место</t>
  </si>
  <si>
    <t>результат</t>
  </si>
  <si>
    <t>место</t>
  </si>
  <si>
    <t>Субъект Российской Федерации</t>
  </si>
  <si>
    <t xml:space="preserve">УПРАВЛЕНИЕ ОБРАЗОВАНИЯ АДМИНИСТРАЦИИ МУНИЦИПАЛЬНОГО ОБРАЗОВАНИЯ 
ТИМАШЕВСКОГО РАЙОНА </t>
  </si>
  <si>
    <t>соревнований муниципального этапа по легкоатлетическому двоеборью 
(бег 500 м, прыжок в длину)</t>
  </si>
  <si>
    <t>соревнований муниципального этапа по легкоатлетическому двоеборью 
(бег 60 м, прыжок в длину)</t>
  </si>
  <si>
    <t>соревнований муниципального этапа по легкоатлетическому двоеборью</t>
  </si>
  <si>
    <t xml:space="preserve">легкоатлетической эстафеты 4х200 м муниципального этапа </t>
  </si>
  <si>
    <t xml:space="preserve">УПРАВЛЕНИЕ ОБРАЗОВАНИЯ АДМИНИСТРАЦИИ МУНИЦИПАЛЬНОГО ОБРАЗОВАНИЯ 
ТИМАШЕВСКИЙ РАЙОН </t>
  </si>
  <si>
    <t>ВСЕРОССИЙСКАЯ ОЛИМПИАДА «ОЛИМПИЙСКАЯ КОМАНДА ШСК»</t>
  </si>
  <si>
    <t>соревнований муниципального этапа по легкой атлетике</t>
  </si>
  <si>
    <t>Место проведения: г.Тимашевск</t>
  </si>
  <si>
    <t xml:space="preserve">УПРАВЛЕНИЕ ОБРАЗОВАНИЯ АДМИНИСТРАЦИИ 
МУНИЦИПАЛЬНОГО ОБРАЗОВАНИЯ 
ТИМАШЕВСКИЙ РАЙОН </t>
  </si>
  <si>
    <t>УПРАВЛЕНИЕ ОБРАЗОВАНИЯ АДМИНИСТРАЦИИ 
МУНИЦИПАЛЬНОГО ОБРАЗОВАНИЯ 
ТИМАШЕВСКИЙ РАЙОН</t>
  </si>
  <si>
    <t>Васимазова Алёна</t>
  </si>
  <si>
    <t>Гавриловец Анастасия</t>
  </si>
  <si>
    <t>Ларина Анна</t>
  </si>
  <si>
    <t>Гришко Ксения</t>
  </si>
  <si>
    <t>Ильгова Валерия</t>
  </si>
  <si>
    <t>Костина Алёна</t>
  </si>
  <si>
    <t>Блинников А.А.</t>
  </si>
  <si>
    <t>Дорофеев Д.А.</t>
  </si>
  <si>
    <r>
      <t>КОМАНДА 1</t>
    </r>
    <r>
      <rPr>
        <b/>
        <sz val="12"/>
        <color rgb="FFFF0000"/>
        <rFont val="Times New Roman"/>
        <family val="1"/>
        <charset val="204"/>
      </rPr>
      <t xml:space="preserve"> МБОУ СОШ  № 12</t>
    </r>
  </si>
  <si>
    <t>Место проведения: х. Ленинский Новоленинского с/п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</si>
</sst>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47" fontId="1" fillId="5" borderId="1" xfId="0" applyNumberFormat="1" applyFont="1" applyFill="1" applyBorder="1" applyAlignment="1">
      <alignment horizontal="center" vertical="center"/>
    </xf>
    <xf numFmtId="47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 applyProtection="1">
      <alignment vertical="top"/>
      <protection locked="0"/>
    </xf>
    <xf numFmtId="0" fontId="9" fillId="0" borderId="1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0" fillId="6" borderId="2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view="pageLayout" zoomScaleNormal="100" workbookViewId="0">
      <selection activeCell="G5" sqref="G5"/>
    </sheetView>
  </sheetViews>
  <sheetFormatPr defaultRowHeight="15.75"/>
  <cols>
    <col min="1" max="1" width="11.5" customWidth="1"/>
    <col min="3" max="3" width="10.75" customWidth="1"/>
    <col min="5" max="5" width="9.875" customWidth="1"/>
    <col min="7" max="7" width="10.125" customWidth="1"/>
  </cols>
  <sheetData>
    <row r="1" spans="1:8" ht="15.75" customHeight="1">
      <c r="A1" s="53" t="s">
        <v>28</v>
      </c>
      <c r="B1" s="53"/>
      <c r="C1" s="53"/>
      <c r="D1" s="53"/>
      <c r="E1" s="53"/>
      <c r="F1" s="53"/>
      <c r="G1" s="53"/>
      <c r="H1" s="53"/>
    </row>
    <row r="2" spans="1:8" ht="15.75" customHeight="1"/>
    <row r="3" spans="1:8" ht="18.75">
      <c r="A3" s="54" t="s">
        <v>19</v>
      </c>
      <c r="B3" s="55"/>
      <c r="C3" s="55"/>
      <c r="D3" s="55"/>
      <c r="E3" s="55"/>
      <c r="F3" s="55"/>
      <c r="G3" s="55"/>
      <c r="H3" s="55"/>
    </row>
    <row r="4" spans="1:8" ht="75">
      <c r="A4" s="12" t="s">
        <v>1</v>
      </c>
      <c r="B4" s="28" t="s">
        <v>29</v>
      </c>
      <c r="C4" s="12" t="s">
        <v>4</v>
      </c>
      <c r="D4" s="28" t="s">
        <v>29</v>
      </c>
      <c r="E4" s="12" t="s">
        <v>20</v>
      </c>
      <c r="F4" s="28" t="s">
        <v>29</v>
      </c>
      <c r="G4" s="12" t="s">
        <v>6</v>
      </c>
      <c r="H4" s="28" t="s">
        <v>29</v>
      </c>
    </row>
    <row r="5" spans="1:8" ht="18.75">
      <c r="A5" s="12">
        <v>0</v>
      </c>
      <c r="B5" s="28">
        <v>0</v>
      </c>
      <c r="C5" s="12" t="s">
        <v>31</v>
      </c>
      <c r="D5" s="28">
        <v>100</v>
      </c>
      <c r="E5" s="12" t="s">
        <v>132</v>
      </c>
      <c r="F5" s="29">
        <v>100</v>
      </c>
      <c r="G5" s="30" t="s">
        <v>133</v>
      </c>
      <c r="H5" s="29">
        <v>100</v>
      </c>
    </row>
    <row r="6" spans="1:8" ht="18.75">
      <c r="A6" s="12">
        <v>2</v>
      </c>
      <c r="B6" s="28">
        <v>100</v>
      </c>
      <c r="C6" s="15" t="s">
        <v>21</v>
      </c>
      <c r="D6" s="13">
        <v>100</v>
      </c>
      <c r="E6" s="12">
        <v>0</v>
      </c>
      <c r="F6" s="29">
        <v>0</v>
      </c>
      <c r="G6" s="15">
        <v>0</v>
      </c>
      <c r="H6" s="29">
        <v>0</v>
      </c>
    </row>
    <row r="7" spans="1:8" ht="18.75">
      <c r="A7" s="14">
        <v>7.5</v>
      </c>
      <c r="B7" s="13">
        <v>100</v>
      </c>
      <c r="C7" s="15" t="s">
        <v>33</v>
      </c>
      <c r="D7" s="18">
        <v>99</v>
      </c>
      <c r="E7" s="12">
        <v>230</v>
      </c>
      <c r="F7" s="29">
        <v>1</v>
      </c>
      <c r="G7" s="15">
        <v>7</v>
      </c>
      <c r="H7" s="29">
        <v>1</v>
      </c>
    </row>
    <row r="8" spans="1:8" ht="18.75">
      <c r="A8" s="19"/>
      <c r="B8" s="18">
        <v>99</v>
      </c>
      <c r="C8" s="15" t="s">
        <v>34</v>
      </c>
      <c r="D8" s="13">
        <v>98</v>
      </c>
      <c r="E8" s="12">
        <v>235</v>
      </c>
      <c r="F8" s="29">
        <v>2</v>
      </c>
      <c r="G8" s="15">
        <v>8</v>
      </c>
      <c r="H8" s="29">
        <v>2</v>
      </c>
    </row>
    <row r="9" spans="1:8" ht="18.75">
      <c r="A9" s="19"/>
      <c r="B9" s="13">
        <v>98</v>
      </c>
      <c r="C9" s="15" t="s">
        <v>35</v>
      </c>
      <c r="D9" s="13">
        <v>97</v>
      </c>
      <c r="E9" s="12">
        <v>240</v>
      </c>
      <c r="F9" s="13">
        <v>3</v>
      </c>
      <c r="G9" s="15">
        <v>9</v>
      </c>
      <c r="H9" s="13">
        <v>3</v>
      </c>
    </row>
    <row r="10" spans="1:8" ht="18.75">
      <c r="A10" s="19"/>
      <c r="B10" s="13">
        <v>97</v>
      </c>
      <c r="C10" s="15" t="s">
        <v>36</v>
      </c>
      <c r="D10" s="13">
        <v>96</v>
      </c>
      <c r="E10" s="12">
        <v>245</v>
      </c>
      <c r="F10" s="13">
        <v>4</v>
      </c>
      <c r="G10" s="15">
        <v>10</v>
      </c>
      <c r="H10" s="13">
        <v>4</v>
      </c>
    </row>
    <row r="11" spans="1:8" ht="18.75">
      <c r="A11" s="19"/>
      <c r="B11" s="13">
        <v>96</v>
      </c>
      <c r="C11" s="15" t="s">
        <v>37</v>
      </c>
      <c r="D11" s="13">
        <v>95</v>
      </c>
      <c r="E11" s="12">
        <v>250</v>
      </c>
      <c r="F11" s="13">
        <v>5</v>
      </c>
      <c r="G11" s="15">
        <v>11</v>
      </c>
      <c r="H11" s="13">
        <v>5</v>
      </c>
    </row>
    <row r="12" spans="1:8" ht="18.75">
      <c r="A12" s="19"/>
      <c r="B12" s="13">
        <v>95</v>
      </c>
      <c r="C12" s="15" t="s">
        <v>38</v>
      </c>
      <c r="D12" s="13">
        <v>94</v>
      </c>
      <c r="E12" s="12">
        <v>255</v>
      </c>
      <c r="F12" s="13">
        <v>6</v>
      </c>
      <c r="G12" s="15">
        <v>12</v>
      </c>
      <c r="H12" s="13">
        <v>6</v>
      </c>
    </row>
    <row r="13" spans="1:8" ht="18.75">
      <c r="A13" s="19">
        <v>7.6</v>
      </c>
      <c r="B13" s="13">
        <v>94</v>
      </c>
      <c r="C13" s="15" t="s">
        <v>39</v>
      </c>
      <c r="D13" s="18">
        <v>93</v>
      </c>
      <c r="E13" s="12">
        <v>260</v>
      </c>
      <c r="F13" s="13">
        <v>7</v>
      </c>
      <c r="G13" s="15">
        <v>13</v>
      </c>
      <c r="H13" s="13">
        <v>7</v>
      </c>
    </row>
    <row r="14" spans="1:8" ht="18.75">
      <c r="A14" s="19"/>
      <c r="B14" s="18">
        <v>93</v>
      </c>
      <c r="C14" s="15" t="s">
        <v>40</v>
      </c>
      <c r="D14" s="13">
        <v>92</v>
      </c>
      <c r="E14" s="12">
        <v>265</v>
      </c>
      <c r="F14" s="13">
        <v>8</v>
      </c>
      <c r="G14" s="15">
        <v>14</v>
      </c>
      <c r="H14" s="13">
        <v>8</v>
      </c>
    </row>
    <row r="15" spans="1:8" ht="18.75">
      <c r="A15" s="19"/>
      <c r="B15" s="13">
        <v>92</v>
      </c>
      <c r="C15" s="15" t="s">
        <v>41</v>
      </c>
      <c r="D15" s="13">
        <v>91</v>
      </c>
      <c r="E15" s="12">
        <v>270</v>
      </c>
      <c r="F15" s="13">
        <v>9</v>
      </c>
      <c r="G15" s="15">
        <v>15</v>
      </c>
      <c r="H15" s="13">
        <v>9</v>
      </c>
    </row>
    <row r="16" spans="1:8" ht="18.75">
      <c r="A16" s="19"/>
      <c r="B16" s="13">
        <v>91</v>
      </c>
      <c r="C16" s="15" t="s">
        <v>42</v>
      </c>
      <c r="D16" s="13">
        <v>90</v>
      </c>
      <c r="E16" s="12">
        <v>275</v>
      </c>
      <c r="F16" s="13">
        <v>10</v>
      </c>
      <c r="G16" s="20">
        <v>16</v>
      </c>
      <c r="H16" s="13">
        <v>10</v>
      </c>
    </row>
    <row r="17" spans="1:8" ht="18.75">
      <c r="A17" s="19"/>
      <c r="B17" s="13">
        <v>90</v>
      </c>
      <c r="C17" s="15" t="s">
        <v>43</v>
      </c>
      <c r="D17" s="13">
        <v>89</v>
      </c>
      <c r="E17" s="12">
        <v>280</v>
      </c>
      <c r="F17" s="13">
        <v>11</v>
      </c>
      <c r="G17" s="20">
        <v>17</v>
      </c>
      <c r="H17" s="13">
        <v>11</v>
      </c>
    </row>
    <row r="18" spans="1:8" ht="18.75">
      <c r="A18" s="19">
        <v>7.7</v>
      </c>
      <c r="B18" s="13">
        <v>89</v>
      </c>
      <c r="C18" s="15" t="s">
        <v>44</v>
      </c>
      <c r="D18" s="13">
        <v>88</v>
      </c>
      <c r="E18" s="12">
        <v>285</v>
      </c>
      <c r="F18" s="13">
        <v>12</v>
      </c>
      <c r="G18" s="20">
        <v>17.5</v>
      </c>
      <c r="H18" s="13">
        <v>12</v>
      </c>
    </row>
    <row r="19" spans="1:8" ht="18.75">
      <c r="A19" s="19"/>
      <c r="B19" s="13">
        <v>88</v>
      </c>
      <c r="C19" s="15" t="s">
        <v>45</v>
      </c>
      <c r="D19" s="13">
        <v>87</v>
      </c>
      <c r="E19" s="12">
        <v>290</v>
      </c>
      <c r="F19" s="13">
        <v>13</v>
      </c>
      <c r="G19" s="20">
        <v>18</v>
      </c>
      <c r="H19" s="13">
        <v>13</v>
      </c>
    </row>
    <row r="20" spans="1:8" ht="18.75">
      <c r="A20" s="19"/>
      <c r="B20" s="13">
        <v>87</v>
      </c>
      <c r="C20" s="15" t="s">
        <v>46</v>
      </c>
      <c r="D20" s="13">
        <v>86</v>
      </c>
      <c r="E20" s="12">
        <v>295</v>
      </c>
      <c r="F20" s="13">
        <v>14</v>
      </c>
      <c r="G20" s="20">
        <v>18.5</v>
      </c>
      <c r="H20" s="13">
        <v>14</v>
      </c>
    </row>
    <row r="21" spans="1:8" ht="18.75">
      <c r="A21" s="19"/>
      <c r="B21" s="13">
        <v>86</v>
      </c>
      <c r="C21" s="15" t="s">
        <v>47</v>
      </c>
      <c r="D21" s="13">
        <v>85</v>
      </c>
      <c r="E21" s="12">
        <v>297</v>
      </c>
      <c r="F21" s="13">
        <v>15</v>
      </c>
      <c r="G21" s="20">
        <v>19</v>
      </c>
      <c r="H21" s="13">
        <v>15</v>
      </c>
    </row>
    <row r="22" spans="1:8" ht="18.75">
      <c r="A22" s="19">
        <v>7.8</v>
      </c>
      <c r="B22" s="13">
        <v>85</v>
      </c>
      <c r="C22" s="15" t="s">
        <v>48</v>
      </c>
      <c r="D22" s="13">
        <v>84</v>
      </c>
      <c r="E22" s="12">
        <v>299</v>
      </c>
      <c r="F22" s="13">
        <v>16</v>
      </c>
      <c r="G22" s="20">
        <v>19.5</v>
      </c>
      <c r="H22" s="13">
        <v>16</v>
      </c>
    </row>
    <row r="23" spans="1:8" ht="18.75">
      <c r="A23" s="19"/>
      <c r="B23" s="13">
        <v>84</v>
      </c>
      <c r="C23" s="15" t="s">
        <v>49</v>
      </c>
      <c r="D23" s="13">
        <v>83</v>
      </c>
      <c r="E23" s="12">
        <v>301</v>
      </c>
      <c r="F23" s="13">
        <v>17</v>
      </c>
      <c r="G23" s="20">
        <v>20</v>
      </c>
      <c r="H23" s="13">
        <v>17</v>
      </c>
    </row>
    <row r="24" spans="1:8" ht="18.75">
      <c r="A24" s="19"/>
      <c r="B24" s="13">
        <v>83</v>
      </c>
      <c r="C24" s="15" t="s">
        <v>50</v>
      </c>
      <c r="D24" s="13">
        <v>82</v>
      </c>
      <c r="E24" s="12">
        <v>303</v>
      </c>
      <c r="F24" s="13">
        <v>18</v>
      </c>
      <c r="G24" s="20">
        <v>20.5</v>
      </c>
      <c r="H24" s="13">
        <v>18</v>
      </c>
    </row>
    <row r="25" spans="1:8" ht="18.75">
      <c r="A25" s="19"/>
      <c r="B25" s="13">
        <v>82</v>
      </c>
      <c r="C25" s="15" t="s">
        <v>51</v>
      </c>
      <c r="D25" s="13">
        <v>81</v>
      </c>
      <c r="E25" s="12">
        <v>305</v>
      </c>
      <c r="F25" s="13">
        <v>19</v>
      </c>
      <c r="G25" s="20">
        <v>21</v>
      </c>
      <c r="H25" s="13">
        <v>19</v>
      </c>
    </row>
    <row r="26" spans="1:8" ht="18.75">
      <c r="A26" s="19">
        <v>7.9</v>
      </c>
      <c r="B26" s="13">
        <v>81</v>
      </c>
      <c r="C26" s="15" t="s">
        <v>52</v>
      </c>
      <c r="D26" s="13">
        <v>80</v>
      </c>
      <c r="E26" s="12">
        <v>307</v>
      </c>
      <c r="F26" s="13">
        <v>20</v>
      </c>
      <c r="G26" s="20">
        <v>22</v>
      </c>
      <c r="H26" s="13">
        <v>20</v>
      </c>
    </row>
    <row r="27" spans="1:8" ht="18.75">
      <c r="A27" s="19"/>
      <c r="B27" s="13">
        <v>80</v>
      </c>
      <c r="C27" s="15" t="s">
        <v>53</v>
      </c>
      <c r="D27" s="13">
        <v>79</v>
      </c>
      <c r="E27" s="12">
        <v>309</v>
      </c>
      <c r="F27" s="13">
        <v>21</v>
      </c>
      <c r="G27" s="20">
        <v>23</v>
      </c>
      <c r="H27" s="13">
        <v>21</v>
      </c>
    </row>
    <row r="28" spans="1:8" ht="18.75">
      <c r="A28" s="19"/>
      <c r="B28" s="13">
        <v>79</v>
      </c>
      <c r="C28" s="15" t="s">
        <v>54</v>
      </c>
      <c r="D28" s="13">
        <v>78</v>
      </c>
      <c r="E28" s="12">
        <v>311</v>
      </c>
      <c r="F28" s="13">
        <v>22</v>
      </c>
      <c r="G28" s="20">
        <v>24</v>
      </c>
      <c r="H28" s="13">
        <v>22</v>
      </c>
    </row>
    <row r="29" spans="1:8" ht="18.75">
      <c r="A29" s="19"/>
      <c r="B29" s="13">
        <v>78</v>
      </c>
      <c r="C29" s="15" t="s">
        <v>55</v>
      </c>
      <c r="D29" s="13">
        <v>77</v>
      </c>
      <c r="E29" s="12">
        <v>313</v>
      </c>
      <c r="F29" s="13">
        <v>23</v>
      </c>
      <c r="G29" s="20">
        <v>25</v>
      </c>
      <c r="H29" s="13">
        <v>23</v>
      </c>
    </row>
    <row r="30" spans="1:8" ht="18.75">
      <c r="A30" s="19">
        <v>8</v>
      </c>
      <c r="B30" s="13">
        <v>77</v>
      </c>
      <c r="C30" s="15" t="s">
        <v>56</v>
      </c>
      <c r="D30" s="13">
        <v>76</v>
      </c>
      <c r="E30" s="12">
        <v>315</v>
      </c>
      <c r="F30" s="13">
        <v>24</v>
      </c>
      <c r="G30" s="20">
        <v>26</v>
      </c>
      <c r="H30" s="13">
        <v>24</v>
      </c>
    </row>
    <row r="31" spans="1:8" ht="18.75">
      <c r="A31" s="19"/>
      <c r="B31" s="13">
        <v>76</v>
      </c>
      <c r="C31" s="15" t="s">
        <v>57</v>
      </c>
      <c r="D31" s="13">
        <v>75</v>
      </c>
      <c r="E31" s="12">
        <v>317</v>
      </c>
      <c r="F31" s="13">
        <v>25</v>
      </c>
      <c r="G31" s="20">
        <v>27</v>
      </c>
      <c r="H31" s="13">
        <v>25</v>
      </c>
    </row>
    <row r="32" spans="1:8" ht="18.75">
      <c r="A32" s="19"/>
      <c r="B32" s="13">
        <v>75</v>
      </c>
      <c r="C32" s="15" t="s">
        <v>58</v>
      </c>
      <c r="D32" s="13">
        <v>74</v>
      </c>
      <c r="E32" s="12">
        <v>319</v>
      </c>
      <c r="F32" s="13">
        <v>26</v>
      </c>
      <c r="G32" s="20">
        <v>28</v>
      </c>
      <c r="H32" s="13">
        <v>26</v>
      </c>
    </row>
    <row r="33" spans="1:8" ht="18.75">
      <c r="A33" s="19">
        <v>8.1</v>
      </c>
      <c r="B33" s="13">
        <v>74</v>
      </c>
      <c r="C33" s="15" t="s">
        <v>59</v>
      </c>
      <c r="D33" s="13">
        <v>73</v>
      </c>
      <c r="E33" s="12">
        <v>321</v>
      </c>
      <c r="F33" s="13">
        <v>27</v>
      </c>
      <c r="G33" s="20">
        <v>29</v>
      </c>
      <c r="H33" s="13">
        <v>27</v>
      </c>
    </row>
    <row r="34" spans="1:8" ht="18.75">
      <c r="A34" s="19"/>
      <c r="B34" s="13">
        <v>73</v>
      </c>
      <c r="C34" s="15" t="s">
        <v>60</v>
      </c>
      <c r="D34" s="13">
        <v>72</v>
      </c>
      <c r="E34" s="12">
        <v>323</v>
      </c>
      <c r="F34" s="13">
        <v>28</v>
      </c>
      <c r="G34" s="20">
        <v>30</v>
      </c>
      <c r="H34" s="13">
        <v>28</v>
      </c>
    </row>
    <row r="35" spans="1:8" ht="18.75">
      <c r="A35" s="19"/>
      <c r="B35" s="13">
        <v>72</v>
      </c>
      <c r="C35" s="15" t="s">
        <v>61</v>
      </c>
      <c r="D35" s="13">
        <v>71</v>
      </c>
      <c r="E35" s="12">
        <v>325</v>
      </c>
      <c r="F35" s="13">
        <v>29</v>
      </c>
      <c r="G35" s="20">
        <v>30.5</v>
      </c>
      <c r="H35" s="13">
        <v>29</v>
      </c>
    </row>
    <row r="36" spans="1:8" ht="18.75">
      <c r="A36" s="19">
        <v>8.1999999999999993</v>
      </c>
      <c r="B36" s="13">
        <v>71</v>
      </c>
      <c r="C36" s="15" t="s">
        <v>62</v>
      </c>
      <c r="D36" s="13">
        <v>70</v>
      </c>
      <c r="E36" s="12">
        <v>327</v>
      </c>
      <c r="F36" s="13">
        <v>30</v>
      </c>
      <c r="G36" s="20">
        <v>31</v>
      </c>
      <c r="H36" s="13">
        <v>30</v>
      </c>
    </row>
    <row r="37" spans="1:8" ht="18.75">
      <c r="A37" s="19"/>
      <c r="B37" s="13">
        <v>70</v>
      </c>
      <c r="C37" s="15" t="s">
        <v>63</v>
      </c>
      <c r="D37" s="13">
        <v>69</v>
      </c>
      <c r="E37" s="12">
        <v>329</v>
      </c>
      <c r="F37" s="13">
        <v>31</v>
      </c>
      <c r="G37" s="20">
        <v>31.5</v>
      </c>
      <c r="H37" s="13">
        <v>31</v>
      </c>
    </row>
    <row r="38" spans="1:8" ht="18.75">
      <c r="A38" s="19"/>
      <c r="B38" s="13">
        <v>69</v>
      </c>
      <c r="C38" s="15" t="s">
        <v>64</v>
      </c>
      <c r="D38" s="13">
        <v>68</v>
      </c>
      <c r="E38" s="12">
        <v>331</v>
      </c>
      <c r="F38" s="13">
        <v>32</v>
      </c>
      <c r="G38" s="20">
        <v>32</v>
      </c>
      <c r="H38" s="13">
        <v>32</v>
      </c>
    </row>
    <row r="39" spans="1:8" ht="18.75">
      <c r="A39" s="19">
        <v>8.3000000000000007</v>
      </c>
      <c r="B39" s="13">
        <v>68</v>
      </c>
      <c r="C39" s="15" t="s">
        <v>65</v>
      </c>
      <c r="D39" s="13">
        <v>67</v>
      </c>
      <c r="E39" s="16">
        <v>333</v>
      </c>
      <c r="F39" s="13">
        <v>33</v>
      </c>
      <c r="G39" s="17">
        <v>33</v>
      </c>
      <c r="H39" s="13">
        <v>33</v>
      </c>
    </row>
    <row r="40" spans="1:8" ht="18.75">
      <c r="A40" s="19"/>
      <c r="B40" s="13">
        <v>67</v>
      </c>
      <c r="C40" s="15" t="s">
        <v>66</v>
      </c>
      <c r="D40" s="13">
        <v>66</v>
      </c>
      <c r="E40" s="16">
        <v>335</v>
      </c>
      <c r="F40" s="13">
        <v>34</v>
      </c>
      <c r="G40" s="17">
        <v>34</v>
      </c>
      <c r="H40" s="13">
        <v>34</v>
      </c>
    </row>
    <row r="41" spans="1:8" ht="18.75">
      <c r="A41" s="19"/>
      <c r="B41" s="13">
        <v>66</v>
      </c>
      <c r="C41" s="15" t="s">
        <v>67</v>
      </c>
      <c r="D41" s="13">
        <v>65</v>
      </c>
      <c r="E41" s="16">
        <v>337</v>
      </c>
      <c r="F41" s="13">
        <v>35</v>
      </c>
      <c r="G41" s="17">
        <v>35</v>
      </c>
      <c r="H41" s="13">
        <v>35</v>
      </c>
    </row>
    <row r="42" spans="1:8" ht="18.75">
      <c r="A42" s="19">
        <v>8.4</v>
      </c>
      <c r="B42" s="13">
        <v>65</v>
      </c>
      <c r="C42" s="15" t="s">
        <v>68</v>
      </c>
      <c r="D42" s="13">
        <v>64</v>
      </c>
      <c r="E42" s="16">
        <v>339</v>
      </c>
      <c r="F42" s="13">
        <v>36</v>
      </c>
      <c r="G42" s="17">
        <v>36</v>
      </c>
      <c r="H42" s="13">
        <v>36</v>
      </c>
    </row>
    <row r="43" spans="1:8" ht="18.75">
      <c r="A43" s="19"/>
      <c r="B43" s="13">
        <v>64</v>
      </c>
      <c r="C43" s="15" t="s">
        <v>69</v>
      </c>
      <c r="D43" s="13">
        <v>63</v>
      </c>
      <c r="E43" s="16">
        <v>341</v>
      </c>
      <c r="F43" s="13">
        <v>37</v>
      </c>
      <c r="G43" s="17">
        <v>37</v>
      </c>
      <c r="H43" s="13">
        <v>37</v>
      </c>
    </row>
    <row r="44" spans="1:8" ht="18.75">
      <c r="A44" s="19"/>
      <c r="B44" s="13">
        <v>63</v>
      </c>
      <c r="C44" s="15" t="s">
        <v>70</v>
      </c>
      <c r="D44" s="13">
        <v>62</v>
      </c>
      <c r="E44" s="16">
        <v>343</v>
      </c>
      <c r="F44" s="13">
        <v>38</v>
      </c>
      <c r="G44" s="17">
        <v>38</v>
      </c>
      <c r="H44" s="13">
        <v>38</v>
      </c>
    </row>
    <row r="45" spans="1:8" ht="18.75">
      <c r="A45" s="19">
        <v>8.5</v>
      </c>
      <c r="B45" s="13">
        <v>62</v>
      </c>
      <c r="C45" s="15" t="s">
        <v>71</v>
      </c>
      <c r="D45" s="13">
        <v>61</v>
      </c>
      <c r="E45" s="16">
        <v>345</v>
      </c>
      <c r="F45" s="13">
        <v>39</v>
      </c>
      <c r="G45" s="17">
        <v>39</v>
      </c>
      <c r="H45" s="13">
        <v>39</v>
      </c>
    </row>
    <row r="46" spans="1:8" ht="18.75">
      <c r="A46" s="19"/>
      <c r="B46" s="13">
        <v>61</v>
      </c>
      <c r="C46" s="15" t="s">
        <v>72</v>
      </c>
      <c r="D46" s="13">
        <v>60</v>
      </c>
      <c r="E46" s="16">
        <v>347</v>
      </c>
      <c r="F46" s="13">
        <v>40</v>
      </c>
      <c r="G46" s="17">
        <v>39.5</v>
      </c>
      <c r="H46" s="13">
        <v>40</v>
      </c>
    </row>
    <row r="47" spans="1:8" ht="18.75">
      <c r="A47" s="19">
        <v>8.6</v>
      </c>
      <c r="B47" s="13">
        <v>60</v>
      </c>
      <c r="C47" s="15" t="s">
        <v>73</v>
      </c>
      <c r="D47" s="13">
        <v>59</v>
      </c>
      <c r="E47" s="16">
        <v>350</v>
      </c>
      <c r="F47" s="13">
        <v>41</v>
      </c>
      <c r="G47" s="17">
        <v>40</v>
      </c>
      <c r="H47" s="13">
        <v>41</v>
      </c>
    </row>
    <row r="48" spans="1:8" ht="18.75">
      <c r="A48" s="19"/>
      <c r="B48" s="13">
        <v>59</v>
      </c>
      <c r="C48" s="15" t="s">
        <v>74</v>
      </c>
      <c r="D48" s="13">
        <v>58</v>
      </c>
      <c r="E48" s="16">
        <v>352</v>
      </c>
      <c r="F48" s="13">
        <v>42</v>
      </c>
      <c r="G48" s="17">
        <v>40.5</v>
      </c>
      <c r="H48" s="13">
        <v>42</v>
      </c>
    </row>
    <row r="49" spans="1:8" ht="18.75">
      <c r="A49" s="19">
        <v>8.6999999999999993</v>
      </c>
      <c r="B49" s="13">
        <v>58</v>
      </c>
      <c r="C49" s="15" t="s">
        <v>75</v>
      </c>
      <c r="D49" s="13">
        <v>57</v>
      </c>
      <c r="E49" s="16">
        <v>356</v>
      </c>
      <c r="F49" s="13">
        <v>43</v>
      </c>
      <c r="G49" s="17">
        <v>41</v>
      </c>
      <c r="H49" s="13">
        <v>43</v>
      </c>
    </row>
    <row r="50" spans="1:8" ht="18.75">
      <c r="A50" s="19"/>
      <c r="B50" s="13">
        <v>57</v>
      </c>
      <c r="C50" s="15" t="s">
        <v>76</v>
      </c>
      <c r="D50" s="13">
        <v>56</v>
      </c>
      <c r="E50" s="16">
        <v>359</v>
      </c>
      <c r="F50" s="13">
        <v>44</v>
      </c>
      <c r="G50" s="17">
        <v>41.5</v>
      </c>
      <c r="H50" s="13">
        <v>44</v>
      </c>
    </row>
    <row r="51" spans="1:8" ht="18.75">
      <c r="A51" s="19">
        <v>8.8000000000000007</v>
      </c>
      <c r="B51" s="13">
        <v>56</v>
      </c>
      <c r="C51" s="15" t="s">
        <v>77</v>
      </c>
      <c r="D51" s="13">
        <v>55</v>
      </c>
      <c r="E51" s="16">
        <v>365</v>
      </c>
      <c r="F51" s="13">
        <v>45</v>
      </c>
      <c r="G51" s="17">
        <v>42</v>
      </c>
      <c r="H51" s="13">
        <v>45</v>
      </c>
    </row>
    <row r="52" spans="1:8" ht="18.75">
      <c r="A52" s="19"/>
      <c r="B52" s="13">
        <v>55</v>
      </c>
      <c r="C52" s="15" t="s">
        <v>78</v>
      </c>
      <c r="D52" s="13">
        <v>54</v>
      </c>
      <c r="E52" s="16">
        <v>365</v>
      </c>
      <c r="F52" s="13">
        <v>46</v>
      </c>
      <c r="G52" s="17">
        <v>42.5</v>
      </c>
      <c r="H52" s="13">
        <v>46</v>
      </c>
    </row>
    <row r="53" spans="1:8" ht="18.75">
      <c r="A53" s="19">
        <v>8.9</v>
      </c>
      <c r="B53" s="13">
        <v>54</v>
      </c>
      <c r="C53" s="15" t="s">
        <v>79</v>
      </c>
      <c r="D53" s="13">
        <v>53</v>
      </c>
      <c r="E53" s="16">
        <v>368</v>
      </c>
      <c r="F53" s="13">
        <v>47</v>
      </c>
      <c r="G53" s="17">
        <v>43</v>
      </c>
      <c r="H53" s="13">
        <v>47</v>
      </c>
    </row>
    <row r="54" spans="1:8" ht="18.75">
      <c r="A54" s="19"/>
      <c r="B54" s="13">
        <v>53</v>
      </c>
      <c r="C54" s="15" t="s">
        <v>80</v>
      </c>
      <c r="D54" s="13">
        <v>52</v>
      </c>
      <c r="E54" s="16">
        <v>371</v>
      </c>
      <c r="F54" s="13">
        <v>48</v>
      </c>
      <c r="G54" s="17">
        <v>43.5</v>
      </c>
      <c r="H54" s="13">
        <v>48</v>
      </c>
    </row>
    <row r="55" spans="1:8" ht="18.75">
      <c r="A55" s="19">
        <v>9</v>
      </c>
      <c r="B55" s="13">
        <v>52</v>
      </c>
      <c r="C55" s="15" t="s">
        <v>81</v>
      </c>
      <c r="D55" s="13">
        <v>51</v>
      </c>
      <c r="E55" s="16">
        <v>374</v>
      </c>
      <c r="F55" s="13">
        <v>49</v>
      </c>
      <c r="G55" s="17">
        <v>44</v>
      </c>
      <c r="H55" s="13">
        <v>49</v>
      </c>
    </row>
    <row r="56" spans="1:8" ht="18.75">
      <c r="A56" s="19"/>
      <c r="B56" s="13">
        <v>51</v>
      </c>
      <c r="C56" s="15" t="s">
        <v>82</v>
      </c>
      <c r="D56" s="13">
        <v>50</v>
      </c>
      <c r="E56" s="16">
        <v>378</v>
      </c>
      <c r="F56" s="13">
        <v>50</v>
      </c>
      <c r="G56" s="17">
        <v>44.5</v>
      </c>
      <c r="H56" s="13">
        <v>50</v>
      </c>
    </row>
    <row r="57" spans="1:8" ht="18.75">
      <c r="A57" s="19">
        <v>9.1</v>
      </c>
      <c r="B57" s="13">
        <v>50</v>
      </c>
      <c r="C57" s="15" t="s">
        <v>83</v>
      </c>
      <c r="D57" s="13">
        <v>49</v>
      </c>
      <c r="E57" s="16">
        <v>382</v>
      </c>
      <c r="F57" s="13">
        <v>51</v>
      </c>
      <c r="G57" s="17">
        <v>45.5</v>
      </c>
      <c r="H57" s="13">
        <v>51</v>
      </c>
    </row>
    <row r="58" spans="1:8" ht="18.75">
      <c r="A58" s="19"/>
      <c r="B58" s="13">
        <v>49</v>
      </c>
      <c r="C58" s="15" t="s">
        <v>84</v>
      </c>
      <c r="D58" s="13">
        <v>48</v>
      </c>
      <c r="E58" s="16">
        <v>386</v>
      </c>
      <c r="F58" s="13">
        <v>52</v>
      </c>
      <c r="G58" s="17">
        <v>46</v>
      </c>
      <c r="H58" s="13">
        <v>52</v>
      </c>
    </row>
    <row r="59" spans="1:8" ht="18.75">
      <c r="A59" s="19">
        <v>9.1</v>
      </c>
      <c r="B59" s="13">
        <v>48</v>
      </c>
      <c r="C59" s="15" t="s">
        <v>85</v>
      </c>
      <c r="D59" s="13">
        <v>47</v>
      </c>
      <c r="E59" s="16">
        <v>390</v>
      </c>
      <c r="F59" s="13">
        <v>53</v>
      </c>
      <c r="G59" s="17">
        <v>46.5</v>
      </c>
      <c r="H59" s="13">
        <v>53</v>
      </c>
    </row>
    <row r="60" spans="1:8" ht="18.75">
      <c r="A60" s="19"/>
      <c r="B60" s="13">
        <v>47</v>
      </c>
      <c r="C60" s="15" t="s">
        <v>86</v>
      </c>
      <c r="D60" s="13">
        <v>46</v>
      </c>
      <c r="E60" s="16">
        <v>394</v>
      </c>
      <c r="F60" s="13">
        <v>54</v>
      </c>
      <c r="G60" s="17">
        <v>47</v>
      </c>
      <c r="H60" s="13">
        <v>54</v>
      </c>
    </row>
    <row r="61" spans="1:8" ht="18.75">
      <c r="A61" s="19">
        <v>9.3000000000000007</v>
      </c>
      <c r="B61" s="13">
        <v>46</v>
      </c>
      <c r="C61" s="15" t="s">
        <v>87</v>
      </c>
      <c r="D61" s="13">
        <v>45</v>
      </c>
      <c r="E61" s="16">
        <v>398</v>
      </c>
      <c r="F61" s="13">
        <v>55</v>
      </c>
      <c r="G61" s="17">
        <v>47.5</v>
      </c>
      <c r="H61" s="13">
        <v>55</v>
      </c>
    </row>
    <row r="62" spans="1:8" ht="18.75">
      <c r="A62" s="19"/>
      <c r="B62" s="13">
        <v>45</v>
      </c>
      <c r="C62" s="15" t="s">
        <v>88</v>
      </c>
      <c r="D62" s="13">
        <v>44</v>
      </c>
      <c r="E62" s="16">
        <v>402</v>
      </c>
      <c r="F62" s="13">
        <v>56</v>
      </c>
      <c r="G62" s="17">
        <v>48</v>
      </c>
      <c r="H62" s="13">
        <v>56</v>
      </c>
    </row>
    <row r="63" spans="1:8" ht="18.75">
      <c r="A63" s="19">
        <v>9.4</v>
      </c>
      <c r="B63" s="13">
        <v>44</v>
      </c>
      <c r="C63" s="15" t="s">
        <v>89</v>
      </c>
      <c r="D63" s="13">
        <v>43</v>
      </c>
      <c r="E63" s="16">
        <v>406</v>
      </c>
      <c r="F63" s="13">
        <v>57</v>
      </c>
      <c r="G63" s="17">
        <v>48.5</v>
      </c>
      <c r="H63" s="13">
        <v>57</v>
      </c>
    </row>
    <row r="64" spans="1:8" ht="18.75">
      <c r="A64" s="19"/>
      <c r="B64" s="13">
        <v>43</v>
      </c>
      <c r="C64" s="15" t="s">
        <v>90</v>
      </c>
      <c r="D64" s="13">
        <v>42</v>
      </c>
      <c r="E64" s="16">
        <v>410</v>
      </c>
      <c r="F64" s="13">
        <v>58</v>
      </c>
      <c r="G64" s="17">
        <v>49</v>
      </c>
      <c r="H64" s="13">
        <v>58</v>
      </c>
    </row>
    <row r="65" spans="1:8" ht="18.75">
      <c r="A65" s="19">
        <v>9.5</v>
      </c>
      <c r="B65" s="13">
        <v>42</v>
      </c>
      <c r="C65" s="15" t="s">
        <v>91</v>
      </c>
      <c r="D65" s="13">
        <v>41</v>
      </c>
      <c r="E65" s="16">
        <v>414</v>
      </c>
      <c r="F65" s="13">
        <v>59</v>
      </c>
      <c r="G65" s="17">
        <v>49.5</v>
      </c>
      <c r="H65" s="13">
        <v>59</v>
      </c>
    </row>
    <row r="66" spans="1:8" ht="18.75">
      <c r="A66" s="19"/>
      <c r="B66" s="13">
        <v>41</v>
      </c>
      <c r="C66" s="15" t="s">
        <v>92</v>
      </c>
      <c r="D66" s="13">
        <v>40</v>
      </c>
      <c r="E66" s="16">
        <v>418</v>
      </c>
      <c r="F66" s="13">
        <v>60</v>
      </c>
      <c r="G66" s="17">
        <v>50</v>
      </c>
      <c r="H66" s="13">
        <v>60</v>
      </c>
    </row>
    <row r="67" spans="1:8" ht="18.75">
      <c r="A67" s="19">
        <v>9.6</v>
      </c>
      <c r="B67" s="13">
        <v>40</v>
      </c>
      <c r="C67" s="15" t="s">
        <v>93</v>
      </c>
      <c r="D67" s="13">
        <v>39</v>
      </c>
      <c r="E67" s="16">
        <v>422</v>
      </c>
      <c r="F67" s="13">
        <v>61</v>
      </c>
      <c r="G67" s="17">
        <v>50.5</v>
      </c>
      <c r="H67" s="13">
        <v>61</v>
      </c>
    </row>
    <row r="68" spans="1:8" ht="18.75">
      <c r="A68" s="19">
        <v>9.6999999999999993</v>
      </c>
      <c r="B68" s="13">
        <v>39</v>
      </c>
      <c r="C68" s="15" t="s">
        <v>94</v>
      </c>
      <c r="D68" s="13">
        <v>38</v>
      </c>
      <c r="E68" s="16">
        <v>426</v>
      </c>
      <c r="F68" s="13">
        <v>62</v>
      </c>
      <c r="G68" s="17">
        <v>51</v>
      </c>
      <c r="H68" s="13">
        <v>62</v>
      </c>
    </row>
    <row r="69" spans="1:8" ht="18.75">
      <c r="A69" s="19"/>
      <c r="B69" s="13">
        <v>38</v>
      </c>
      <c r="C69" s="15" t="s">
        <v>95</v>
      </c>
      <c r="D69" s="13">
        <v>37</v>
      </c>
      <c r="E69" s="16">
        <v>430</v>
      </c>
      <c r="F69" s="13">
        <v>63</v>
      </c>
      <c r="G69" s="17">
        <v>51.5</v>
      </c>
      <c r="H69" s="13">
        <v>63</v>
      </c>
    </row>
    <row r="70" spans="1:8" ht="18.75">
      <c r="A70" s="19">
        <v>9.8000000000000007</v>
      </c>
      <c r="B70" s="13">
        <v>37</v>
      </c>
      <c r="C70" s="15" t="s">
        <v>96</v>
      </c>
      <c r="D70" s="13">
        <v>36</v>
      </c>
      <c r="E70" s="16">
        <v>434</v>
      </c>
      <c r="F70" s="13">
        <v>64</v>
      </c>
      <c r="G70" s="17">
        <v>52</v>
      </c>
      <c r="H70" s="13">
        <v>64</v>
      </c>
    </row>
    <row r="71" spans="1:8" ht="18.75">
      <c r="A71" s="19">
        <v>9.9</v>
      </c>
      <c r="B71" s="13">
        <v>36</v>
      </c>
      <c r="C71" s="15" t="s">
        <v>97</v>
      </c>
      <c r="D71" s="13">
        <v>35</v>
      </c>
      <c r="E71" s="16">
        <v>438</v>
      </c>
      <c r="F71" s="13">
        <v>65</v>
      </c>
      <c r="G71" s="17">
        <v>52.5</v>
      </c>
      <c r="H71" s="13">
        <v>65</v>
      </c>
    </row>
    <row r="72" spans="1:8" ht="18.75">
      <c r="A72" s="19"/>
      <c r="B72" s="13">
        <v>35</v>
      </c>
      <c r="C72" s="15" t="s">
        <v>98</v>
      </c>
      <c r="D72" s="13">
        <v>34</v>
      </c>
      <c r="E72" s="16">
        <v>442</v>
      </c>
      <c r="F72" s="13">
        <v>66</v>
      </c>
      <c r="G72" s="17">
        <v>53</v>
      </c>
      <c r="H72" s="13">
        <v>66</v>
      </c>
    </row>
    <row r="73" spans="1:8" ht="18.75">
      <c r="A73" s="19">
        <v>10</v>
      </c>
      <c r="B73" s="13">
        <v>34</v>
      </c>
      <c r="C73" s="15" t="s">
        <v>99</v>
      </c>
      <c r="D73" s="13">
        <v>33</v>
      </c>
      <c r="E73" s="16">
        <v>446</v>
      </c>
      <c r="F73" s="13">
        <v>67</v>
      </c>
      <c r="G73" s="17">
        <v>53.5</v>
      </c>
      <c r="H73" s="13">
        <v>67</v>
      </c>
    </row>
    <row r="74" spans="1:8" ht="18.75">
      <c r="A74" s="19">
        <v>10.1</v>
      </c>
      <c r="B74" s="13">
        <v>33</v>
      </c>
      <c r="C74" s="15" t="s">
        <v>100</v>
      </c>
      <c r="D74" s="13">
        <v>32</v>
      </c>
      <c r="E74" s="16">
        <v>450</v>
      </c>
      <c r="F74" s="13">
        <v>68</v>
      </c>
      <c r="G74" s="17">
        <v>54</v>
      </c>
      <c r="H74" s="13">
        <v>68</v>
      </c>
    </row>
    <row r="75" spans="1:8" ht="18.75">
      <c r="A75" s="14"/>
      <c r="B75" s="13">
        <v>32</v>
      </c>
      <c r="C75" s="15" t="s">
        <v>101</v>
      </c>
      <c r="D75" s="13">
        <v>31</v>
      </c>
      <c r="E75" s="16">
        <v>454</v>
      </c>
      <c r="F75" s="13">
        <v>69</v>
      </c>
      <c r="G75" s="17">
        <v>54.5</v>
      </c>
      <c r="H75" s="13">
        <v>69</v>
      </c>
    </row>
    <row r="76" spans="1:8" ht="18.75">
      <c r="A76" s="14">
        <v>10.199999999999999</v>
      </c>
      <c r="B76" s="13">
        <v>31</v>
      </c>
      <c r="C76" s="15" t="s">
        <v>102</v>
      </c>
      <c r="D76" s="13">
        <v>30</v>
      </c>
      <c r="E76" s="16">
        <v>458</v>
      </c>
      <c r="F76" s="13">
        <v>70</v>
      </c>
      <c r="G76" s="17">
        <v>55</v>
      </c>
      <c r="H76" s="13">
        <v>70</v>
      </c>
    </row>
    <row r="77" spans="1:8" ht="18.75">
      <c r="A77" s="14">
        <v>10.3</v>
      </c>
      <c r="B77" s="13">
        <v>30</v>
      </c>
      <c r="C77" s="15" t="s">
        <v>103</v>
      </c>
      <c r="D77" s="13">
        <v>29</v>
      </c>
      <c r="E77" s="16">
        <v>462</v>
      </c>
      <c r="F77" s="13">
        <v>71</v>
      </c>
      <c r="G77" s="17">
        <v>55.5</v>
      </c>
      <c r="H77" s="13">
        <v>71</v>
      </c>
    </row>
    <row r="78" spans="1:8" ht="18.75">
      <c r="A78" s="14"/>
      <c r="B78" s="13">
        <v>29</v>
      </c>
      <c r="C78" s="15" t="s">
        <v>104</v>
      </c>
      <c r="D78" s="13">
        <v>28</v>
      </c>
      <c r="E78" s="16">
        <v>466</v>
      </c>
      <c r="F78" s="13">
        <v>72</v>
      </c>
      <c r="G78" s="17">
        <v>56</v>
      </c>
      <c r="H78" s="13">
        <v>72</v>
      </c>
    </row>
    <row r="79" spans="1:8" ht="18.75">
      <c r="A79" s="14">
        <v>10.4</v>
      </c>
      <c r="B79" s="13">
        <v>28</v>
      </c>
      <c r="C79" s="15" t="s">
        <v>105</v>
      </c>
      <c r="D79" s="13">
        <v>27</v>
      </c>
      <c r="E79" s="16">
        <v>470</v>
      </c>
      <c r="F79" s="13">
        <v>73</v>
      </c>
      <c r="G79" s="17">
        <v>56.5</v>
      </c>
      <c r="H79" s="13">
        <v>73</v>
      </c>
    </row>
    <row r="80" spans="1:8" ht="18.75">
      <c r="A80" s="14">
        <v>10.5</v>
      </c>
      <c r="B80" s="13">
        <v>27</v>
      </c>
      <c r="C80" s="15" t="s">
        <v>106</v>
      </c>
      <c r="D80" s="13">
        <v>26</v>
      </c>
      <c r="E80" s="16">
        <v>474</v>
      </c>
      <c r="F80" s="13">
        <v>74</v>
      </c>
      <c r="G80" s="17">
        <v>57</v>
      </c>
      <c r="H80" s="13">
        <v>74</v>
      </c>
    </row>
    <row r="81" spans="1:8" ht="18.75">
      <c r="A81" s="14"/>
      <c r="B81" s="13">
        <v>26</v>
      </c>
      <c r="C81" s="15" t="s">
        <v>107</v>
      </c>
      <c r="D81" s="13">
        <v>25</v>
      </c>
      <c r="E81" s="16">
        <v>478</v>
      </c>
      <c r="F81" s="13">
        <v>75</v>
      </c>
      <c r="G81" s="17">
        <v>57.5</v>
      </c>
      <c r="H81" s="13">
        <v>75</v>
      </c>
    </row>
    <row r="82" spans="1:8" ht="18.75">
      <c r="A82" s="14">
        <v>10.6</v>
      </c>
      <c r="B82" s="13">
        <v>25</v>
      </c>
      <c r="C82" s="15" t="s">
        <v>108</v>
      </c>
      <c r="D82" s="13">
        <v>24</v>
      </c>
      <c r="E82" s="16">
        <v>482</v>
      </c>
      <c r="F82" s="13">
        <v>76</v>
      </c>
      <c r="G82" s="17">
        <v>58</v>
      </c>
      <c r="H82" s="13">
        <v>76</v>
      </c>
    </row>
    <row r="83" spans="1:8" ht="18.75">
      <c r="A83" s="14">
        <v>10.7</v>
      </c>
      <c r="B83" s="13">
        <v>24</v>
      </c>
      <c r="C83" s="15" t="s">
        <v>109</v>
      </c>
      <c r="D83" s="13">
        <v>23</v>
      </c>
      <c r="E83" s="16">
        <v>486</v>
      </c>
      <c r="F83" s="13">
        <v>77</v>
      </c>
      <c r="G83" s="17">
        <v>58.5</v>
      </c>
      <c r="H83" s="13">
        <v>77</v>
      </c>
    </row>
    <row r="84" spans="1:8" ht="18.75">
      <c r="A84" s="14"/>
      <c r="B84" s="13">
        <v>23</v>
      </c>
      <c r="C84" s="15" t="s">
        <v>110</v>
      </c>
      <c r="D84" s="13">
        <v>22</v>
      </c>
      <c r="E84" s="16">
        <v>490</v>
      </c>
      <c r="F84" s="13">
        <v>78</v>
      </c>
      <c r="G84" s="17">
        <v>59</v>
      </c>
      <c r="H84" s="13">
        <v>78</v>
      </c>
    </row>
    <row r="85" spans="1:8" ht="18.75">
      <c r="A85" s="14">
        <v>10.8</v>
      </c>
      <c r="B85" s="13">
        <v>22</v>
      </c>
      <c r="C85" s="15" t="s">
        <v>111</v>
      </c>
      <c r="D85" s="13">
        <v>21</v>
      </c>
      <c r="E85" s="16">
        <v>494</v>
      </c>
      <c r="F85" s="13">
        <v>79</v>
      </c>
      <c r="G85" s="17">
        <v>59.5</v>
      </c>
      <c r="H85" s="13">
        <v>79</v>
      </c>
    </row>
    <row r="86" spans="1:8" ht="18.75">
      <c r="A86" s="14">
        <v>10.9</v>
      </c>
      <c r="B86" s="13">
        <v>21</v>
      </c>
      <c r="C86" s="15" t="s">
        <v>112</v>
      </c>
      <c r="D86" s="13">
        <v>20</v>
      </c>
      <c r="E86" s="16">
        <v>498</v>
      </c>
      <c r="F86" s="13">
        <v>80</v>
      </c>
      <c r="G86" s="17">
        <v>60</v>
      </c>
      <c r="H86" s="13">
        <v>80</v>
      </c>
    </row>
    <row r="87" spans="1:8" ht="18.75">
      <c r="A87" s="14"/>
      <c r="B87" s="13">
        <v>20</v>
      </c>
      <c r="C87" s="15" t="s">
        <v>113</v>
      </c>
      <c r="D87" s="13">
        <v>19</v>
      </c>
      <c r="E87" s="16">
        <v>502</v>
      </c>
      <c r="F87" s="13">
        <v>81</v>
      </c>
      <c r="G87" s="17">
        <v>60.5</v>
      </c>
      <c r="H87" s="13">
        <v>81</v>
      </c>
    </row>
    <row r="88" spans="1:8" ht="18.75">
      <c r="A88" s="14">
        <v>11</v>
      </c>
      <c r="B88" s="13">
        <v>19</v>
      </c>
      <c r="C88" s="15" t="s">
        <v>114</v>
      </c>
      <c r="D88" s="13">
        <v>18</v>
      </c>
      <c r="E88" s="16">
        <v>506</v>
      </c>
      <c r="F88" s="13">
        <v>82</v>
      </c>
      <c r="G88" s="17">
        <v>61</v>
      </c>
      <c r="H88" s="13">
        <v>82</v>
      </c>
    </row>
    <row r="89" spans="1:8" ht="18.75">
      <c r="A89" s="14">
        <v>11.1</v>
      </c>
      <c r="B89" s="13">
        <v>18</v>
      </c>
      <c r="C89" s="15" t="s">
        <v>115</v>
      </c>
      <c r="D89" s="13">
        <v>17</v>
      </c>
      <c r="E89" s="16">
        <v>510</v>
      </c>
      <c r="F89" s="13">
        <v>83</v>
      </c>
      <c r="G89" s="17">
        <v>61.5</v>
      </c>
      <c r="H89" s="13">
        <v>83</v>
      </c>
    </row>
    <row r="90" spans="1:8" ht="18.75">
      <c r="A90" s="14"/>
      <c r="B90" s="13">
        <v>17</v>
      </c>
      <c r="C90" s="15" t="s">
        <v>116</v>
      </c>
      <c r="D90" s="13">
        <v>16</v>
      </c>
      <c r="E90" s="16">
        <v>514</v>
      </c>
      <c r="F90" s="13">
        <v>84</v>
      </c>
      <c r="G90" s="17">
        <v>62</v>
      </c>
      <c r="H90" s="13">
        <v>84</v>
      </c>
    </row>
    <row r="91" spans="1:8" ht="18.75">
      <c r="A91" s="14">
        <v>11.2</v>
      </c>
      <c r="B91" s="13">
        <v>16</v>
      </c>
      <c r="C91" s="15" t="s">
        <v>117</v>
      </c>
      <c r="D91" s="13">
        <v>15</v>
      </c>
      <c r="E91" s="16">
        <v>517</v>
      </c>
      <c r="F91" s="13">
        <v>85</v>
      </c>
      <c r="G91" s="17">
        <v>62.5</v>
      </c>
      <c r="H91" s="13">
        <v>85</v>
      </c>
    </row>
    <row r="92" spans="1:8" ht="18.75">
      <c r="A92" s="14">
        <v>11.3</v>
      </c>
      <c r="B92" s="13">
        <v>15</v>
      </c>
      <c r="C92" s="15" t="s">
        <v>118</v>
      </c>
      <c r="D92" s="13">
        <v>14</v>
      </c>
      <c r="E92" s="16">
        <v>521</v>
      </c>
      <c r="F92" s="13">
        <v>86</v>
      </c>
      <c r="G92" s="17">
        <v>63</v>
      </c>
      <c r="H92" s="13">
        <v>86</v>
      </c>
    </row>
    <row r="93" spans="1:8" ht="18.75">
      <c r="A93" s="14">
        <v>11.4</v>
      </c>
      <c r="B93" s="13">
        <v>14</v>
      </c>
      <c r="C93" s="15" t="s">
        <v>119</v>
      </c>
      <c r="D93" s="13">
        <v>13</v>
      </c>
      <c r="E93" s="16">
        <v>524</v>
      </c>
      <c r="F93" s="13">
        <v>87</v>
      </c>
      <c r="G93" s="17">
        <v>63.5</v>
      </c>
      <c r="H93" s="13">
        <v>87</v>
      </c>
    </row>
    <row r="94" spans="1:8" ht="18.75">
      <c r="A94" s="14">
        <v>11.5</v>
      </c>
      <c r="B94" s="13">
        <v>13</v>
      </c>
      <c r="C94" s="15" t="s">
        <v>120</v>
      </c>
      <c r="D94" s="13">
        <v>12</v>
      </c>
      <c r="E94" s="16">
        <v>527</v>
      </c>
      <c r="F94" s="13">
        <v>88</v>
      </c>
      <c r="G94" s="17">
        <v>64</v>
      </c>
      <c r="H94" s="13">
        <v>88</v>
      </c>
    </row>
    <row r="95" spans="1:8" ht="18.75">
      <c r="A95" s="14">
        <v>11.6</v>
      </c>
      <c r="B95" s="13">
        <v>12</v>
      </c>
      <c r="C95" s="15" t="s">
        <v>121</v>
      </c>
      <c r="D95" s="13">
        <v>11</v>
      </c>
      <c r="E95" s="16">
        <v>530</v>
      </c>
      <c r="F95" s="13">
        <v>89</v>
      </c>
      <c r="G95" s="17">
        <v>64.5</v>
      </c>
      <c r="H95" s="13">
        <v>89</v>
      </c>
    </row>
    <row r="96" spans="1:8" ht="18.75">
      <c r="A96" s="14">
        <v>11.7</v>
      </c>
      <c r="B96" s="13">
        <v>11</v>
      </c>
      <c r="C96" s="15" t="s">
        <v>122</v>
      </c>
      <c r="D96" s="13">
        <v>10</v>
      </c>
      <c r="E96" s="16">
        <v>533</v>
      </c>
      <c r="F96" s="13">
        <v>90</v>
      </c>
      <c r="G96" s="17">
        <v>65</v>
      </c>
      <c r="H96" s="13">
        <v>90</v>
      </c>
    </row>
    <row r="97" spans="1:8" ht="18.75">
      <c r="A97" s="14">
        <v>11.8</v>
      </c>
      <c r="B97" s="13">
        <v>10</v>
      </c>
      <c r="C97" s="15" t="s">
        <v>123</v>
      </c>
      <c r="D97" s="13">
        <v>9</v>
      </c>
      <c r="E97" s="16">
        <v>536</v>
      </c>
      <c r="F97" s="13">
        <v>91</v>
      </c>
      <c r="G97" s="17">
        <v>65.5</v>
      </c>
      <c r="H97" s="13">
        <v>91</v>
      </c>
    </row>
    <row r="98" spans="1:8" ht="18.75">
      <c r="A98" s="14">
        <v>11.9</v>
      </c>
      <c r="B98" s="13">
        <v>9</v>
      </c>
      <c r="C98" s="15" t="s">
        <v>124</v>
      </c>
      <c r="D98" s="13">
        <v>8</v>
      </c>
      <c r="E98" s="16">
        <v>539</v>
      </c>
      <c r="F98" s="13">
        <v>92</v>
      </c>
      <c r="G98" s="17">
        <v>66</v>
      </c>
      <c r="H98" s="13">
        <v>92</v>
      </c>
    </row>
    <row r="99" spans="1:8" ht="18.75">
      <c r="A99" s="14">
        <v>12</v>
      </c>
      <c r="B99" s="13">
        <v>8</v>
      </c>
      <c r="C99" s="15" t="s">
        <v>125</v>
      </c>
      <c r="D99" s="13">
        <v>7</v>
      </c>
      <c r="E99" s="16">
        <v>541</v>
      </c>
      <c r="F99" s="18">
        <v>93</v>
      </c>
      <c r="G99" s="17">
        <v>66.5</v>
      </c>
      <c r="H99" s="18">
        <v>93</v>
      </c>
    </row>
    <row r="100" spans="1:8" ht="18.75">
      <c r="A100" s="14">
        <v>12.1</v>
      </c>
      <c r="B100" s="13">
        <v>7</v>
      </c>
      <c r="C100" s="15" t="s">
        <v>126</v>
      </c>
      <c r="D100" s="13">
        <v>6</v>
      </c>
      <c r="E100" s="16">
        <v>544</v>
      </c>
      <c r="F100" s="13">
        <v>94</v>
      </c>
      <c r="G100" s="17">
        <v>67</v>
      </c>
      <c r="H100" s="13">
        <v>94</v>
      </c>
    </row>
    <row r="101" spans="1:8" ht="18.75">
      <c r="A101" s="14">
        <v>12.2</v>
      </c>
      <c r="B101" s="13">
        <v>6</v>
      </c>
      <c r="C101" s="15" t="s">
        <v>127</v>
      </c>
      <c r="D101" s="13">
        <v>5</v>
      </c>
      <c r="E101" s="16">
        <v>547</v>
      </c>
      <c r="F101" s="13">
        <v>95</v>
      </c>
      <c r="G101" s="17">
        <v>67.5</v>
      </c>
      <c r="H101" s="13">
        <v>95</v>
      </c>
    </row>
    <row r="102" spans="1:8" ht="18.75">
      <c r="A102" s="14">
        <v>12.3</v>
      </c>
      <c r="B102" s="13">
        <v>5</v>
      </c>
      <c r="C102" s="15" t="s">
        <v>128</v>
      </c>
      <c r="D102" s="13">
        <v>4</v>
      </c>
      <c r="E102" s="16">
        <v>550</v>
      </c>
      <c r="F102" s="13">
        <v>96</v>
      </c>
      <c r="G102" s="17">
        <v>68</v>
      </c>
      <c r="H102" s="13">
        <v>96</v>
      </c>
    </row>
    <row r="103" spans="1:8" ht="18.75">
      <c r="A103" s="14">
        <v>12.4</v>
      </c>
      <c r="B103" s="13">
        <v>4</v>
      </c>
      <c r="C103" s="15" t="s">
        <v>129</v>
      </c>
      <c r="D103" s="13">
        <v>3</v>
      </c>
      <c r="E103" s="16">
        <v>552</v>
      </c>
      <c r="F103" s="13">
        <v>97</v>
      </c>
      <c r="G103" s="17">
        <v>68.5</v>
      </c>
      <c r="H103" s="13">
        <v>97</v>
      </c>
    </row>
    <row r="104" spans="1:8" ht="18.75">
      <c r="A104" s="14">
        <v>12.5</v>
      </c>
      <c r="B104" s="13">
        <v>3</v>
      </c>
      <c r="C104" s="15" t="s">
        <v>130</v>
      </c>
      <c r="D104" s="13">
        <v>2</v>
      </c>
      <c r="E104" s="16">
        <v>555</v>
      </c>
      <c r="F104" s="13">
        <v>98</v>
      </c>
      <c r="G104" s="17">
        <v>69</v>
      </c>
      <c r="H104" s="13">
        <v>98</v>
      </c>
    </row>
    <row r="105" spans="1:8" ht="18.75">
      <c r="A105" s="14">
        <v>12.6</v>
      </c>
      <c r="B105" s="13">
        <v>2</v>
      </c>
      <c r="C105" s="21" t="s">
        <v>131</v>
      </c>
      <c r="D105" s="13">
        <v>1</v>
      </c>
      <c r="E105" s="16">
        <v>558</v>
      </c>
      <c r="F105" s="18">
        <v>99</v>
      </c>
      <c r="G105" s="17">
        <v>69.5</v>
      </c>
      <c r="H105" s="18">
        <v>99</v>
      </c>
    </row>
    <row r="106" spans="1:8" ht="18.75">
      <c r="A106" s="14">
        <v>12.7</v>
      </c>
      <c r="B106" s="13">
        <v>1</v>
      </c>
      <c r="C106" s="21" t="s">
        <v>23</v>
      </c>
      <c r="D106" s="13">
        <v>1</v>
      </c>
      <c r="E106" s="16">
        <v>560</v>
      </c>
      <c r="F106" s="13">
        <v>100</v>
      </c>
      <c r="G106" s="17">
        <v>70</v>
      </c>
      <c r="H106" s="13">
        <v>100</v>
      </c>
    </row>
    <row r="107" spans="1:8" ht="18.75">
      <c r="A107" s="15" t="s">
        <v>30</v>
      </c>
      <c r="B107" s="13">
        <v>0</v>
      </c>
      <c r="C107" s="21" t="s">
        <v>32</v>
      </c>
      <c r="D107" s="13">
        <v>0</v>
      </c>
      <c r="E107" s="15" t="s">
        <v>132</v>
      </c>
      <c r="F107" s="31">
        <v>100</v>
      </c>
      <c r="G107" s="15" t="s">
        <v>133</v>
      </c>
      <c r="H107" s="31">
        <v>100</v>
      </c>
    </row>
    <row r="108" spans="1:8" ht="18.75">
      <c r="A108" s="12">
        <v>0</v>
      </c>
      <c r="B108" s="13">
        <v>0</v>
      </c>
      <c r="C108" s="15">
        <v>0</v>
      </c>
      <c r="D108" s="31">
        <v>0</v>
      </c>
      <c r="E108" s="15"/>
      <c r="F108" s="31"/>
      <c r="G108" s="15"/>
      <c r="H108" s="31">
        <v>0</v>
      </c>
    </row>
    <row r="109" spans="1:8" ht="18.75">
      <c r="A109" s="12">
        <v>0</v>
      </c>
      <c r="B109" s="13">
        <v>0</v>
      </c>
      <c r="C109" s="15"/>
      <c r="D109" s="31">
        <v>0</v>
      </c>
      <c r="E109" s="15"/>
      <c r="F109" s="31">
        <v>0</v>
      </c>
      <c r="G109" s="15"/>
      <c r="H109" s="31">
        <v>0</v>
      </c>
    </row>
  </sheetData>
  <sheetProtection algorithmName="SHA-512" hashValue="AWAm0Zkd+zxqPlOR/IZY2xuhvoFSZZPm2gwW7tzDWrFhvUWakYBqJvFhuabNB1Wf+NoiyHlnkjXK3VBd3b98Zw==" saltValue="DX9dm3BMs4yLrwPltvFBqA==" spinCount="100000" sheet="1" objects="1" scenarios="1"/>
  <sortState ref="G5:G106">
    <sortCondition ref="G5:G106"/>
  </sortState>
  <mergeCells count="2">
    <mergeCell ref="A1:H1"/>
    <mergeCell ref="A3:H3"/>
  </mergeCells>
  <pageMargins left="0.83333333333333337" right="0.5729166666666666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view="pageLayout" zoomScaleNormal="100" workbookViewId="0">
      <selection activeCell="H12" sqref="H12"/>
    </sheetView>
  </sheetViews>
  <sheetFormatPr defaultRowHeight="15.75"/>
  <cols>
    <col min="1" max="1" width="11.5" customWidth="1"/>
    <col min="3" max="3" width="10.75" customWidth="1"/>
    <col min="5" max="5" width="9.875" customWidth="1"/>
    <col min="7" max="7" width="10.125" customWidth="1"/>
  </cols>
  <sheetData>
    <row r="1" spans="1:8">
      <c r="A1" s="53"/>
      <c r="B1" s="53"/>
      <c r="C1" s="53"/>
      <c r="D1" s="53"/>
      <c r="E1" s="53"/>
      <c r="F1" s="53"/>
      <c r="G1" s="53"/>
    </row>
    <row r="2" spans="1:8">
      <c r="A2" s="53"/>
      <c r="B2" s="53"/>
      <c r="C2" s="53"/>
      <c r="D2" s="53"/>
      <c r="E2" s="53"/>
      <c r="F2" s="53"/>
      <c r="G2" s="53"/>
    </row>
    <row r="4" spans="1:8" ht="18.75">
      <c r="A4" s="56" t="s">
        <v>19</v>
      </c>
      <c r="B4" s="56"/>
      <c r="C4" s="56"/>
      <c r="D4" s="56"/>
      <c r="E4" s="56"/>
      <c r="F4" s="56"/>
      <c r="G4" s="56"/>
      <c r="H4" s="35"/>
    </row>
    <row r="5" spans="1:8" ht="75">
      <c r="A5" s="12" t="s">
        <v>1</v>
      </c>
      <c r="B5" s="18" t="s">
        <v>29</v>
      </c>
      <c r="C5" s="12" t="s">
        <v>24</v>
      </c>
      <c r="D5" s="18" t="s">
        <v>29</v>
      </c>
      <c r="E5" s="12" t="s">
        <v>25</v>
      </c>
      <c r="F5" s="18" t="s">
        <v>29</v>
      </c>
      <c r="G5" s="12" t="s">
        <v>6</v>
      </c>
      <c r="H5" s="18" t="s">
        <v>29</v>
      </c>
    </row>
    <row r="6" spans="1:8" ht="18.75">
      <c r="A6" s="22">
        <v>0</v>
      </c>
      <c r="B6" s="27">
        <v>0</v>
      </c>
      <c r="C6" s="22" t="s">
        <v>157</v>
      </c>
      <c r="D6" s="27">
        <v>100</v>
      </c>
      <c r="E6" s="25" t="s">
        <v>252</v>
      </c>
      <c r="F6" s="23">
        <v>100</v>
      </c>
      <c r="G6" s="26" t="s">
        <v>253</v>
      </c>
      <c r="H6" s="23">
        <v>100</v>
      </c>
    </row>
    <row r="7" spans="1:8" ht="18.75">
      <c r="A7" s="22">
        <v>2</v>
      </c>
      <c r="B7" s="27">
        <v>100</v>
      </c>
      <c r="C7" s="25" t="s">
        <v>26</v>
      </c>
      <c r="D7" s="23">
        <v>100</v>
      </c>
      <c r="E7" s="25">
        <v>0</v>
      </c>
      <c r="F7" s="23">
        <v>0</v>
      </c>
      <c r="G7" s="24">
        <v>0</v>
      </c>
      <c r="H7" s="23">
        <v>0</v>
      </c>
    </row>
    <row r="8" spans="1:8" ht="18.75">
      <c r="A8" s="24">
        <v>8.4</v>
      </c>
      <c r="B8" s="23">
        <v>100</v>
      </c>
      <c r="C8" s="25" t="s">
        <v>159</v>
      </c>
      <c r="D8" s="23">
        <v>99</v>
      </c>
      <c r="E8" s="25">
        <v>195</v>
      </c>
      <c r="F8" s="23">
        <v>1</v>
      </c>
      <c r="G8" s="26">
        <v>6.5</v>
      </c>
      <c r="H8" s="23">
        <v>1</v>
      </c>
    </row>
    <row r="9" spans="1:8" ht="18.75">
      <c r="A9" s="24" t="s">
        <v>27</v>
      </c>
      <c r="B9" s="23">
        <v>99</v>
      </c>
      <c r="C9" s="25" t="s">
        <v>160</v>
      </c>
      <c r="D9" s="23">
        <v>98</v>
      </c>
      <c r="E9" s="25">
        <v>200</v>
      </c>
      <c r="F9" s="23">
        <v>2</v>
      </c>
      <c r="G9" s="26">
        <v>7</v>
      </c>
      <c r="H9" s="23">
        <v>2</v>
      </c>
    </row>
    <row r="10" spans="1:8" ht="18.75">
      <c r="A10" s="24" t="s">
        <v>27</v>
      </c>
      <c r="B10" s="23">
        <v>98</v>
      </c>
      <c r="C10" s="25" t="s">
        <v>161</v>
      </c>
      <c r="D10" s="23">
        <v>97</v>
      </c>
      <c r="E10" s="25">
        <v>205</v>
      </c>
      <c r="F10" s="23">
        <v>3</v>
      </c>
      <c r="G10" s="26">
        <v>7.5</v>
      </c>
      <c r="H10" s="23">
        <v>3</v>
      </c>
    </row>
    <row r="11" spans="1:8" ht="18.75">
      <c r="A11" s="24">
        <v>8.5</v>
      </c>
      <c r="B11" s="23">
        <v>97</v>
      </c>
      <c r="C11" s="25" t="s">
        <v>162</v>
      </c>
      <c r="D11" s="23">
        <v>96</v>
      </c>
      <c r="E11" s="25">
        <v>210</v>
      </c>
      <c r="F11" s="23">
        <v>4</v>
      </c>
      <c r="G11" s="26">
        <v>8</v>
      </c>
      <c r="H11" s="23">
        <v>4</v>
      </c>
    </row>
    <row r="12" spans="1:8" ht="18.75">
      <c r="A12" s="24" t="s">
        <v>27</v>
      </c>
      <c r="B12" s="23">
        <v>96</v>
      </c>
      <c r="C12" s="25" t="s">
        <v>163</v>
      </c>
      <c r="D12" s="23">
        <v>95</v>
      </c>
      <c r="E12" s="25">
        <v>215</v>
      </c>
      <c r="F12" s="23">
        <v>5</v>
      </c>
      <c r="G12" s="26">
        <v>8.5</v>
      </c>
      <c r="H12" s="23">
        <v>5</v>
      </c>
    </row>
    <row r="13" spans="1:8" ht="18.75">
      <c r="A13" s="24" t="s">
        <v>27</v>
      </c>
      <c r="B13" s="23">
        <v>95</v>
      </c>
      <c r="C13" s="25" t="s">
        <v>164</v>
      </c>
      <c r="D13" s="23">
        <v>94</v>
      </c>
      <c r="E13" s="25">
        <v>220</v>
      </c>
      <c r="F13" s="23">
        <v>6</v>
      </c>
      <c r="G13" s="26">
        <v>9</v>
      </c>
      <c r="H13" s="23">
        <v>6</v>
      </c>
    </row>
    <row r="14" spans="1:8" ht="18.75">
      <c r="A14" s="24">
        <v>8.6</v>
      </c>
      <c r="B14" s="23">
        <v>94</v>
      </c>
      <c r="C14" s="25" t="s">
        <v>165</v>
      </c>
      <c r="D14" s="23">
        <v>93</v>
      </c>
      <c r="E14" s="24">
        <v>225</v>
      </c>
      <c r="F14" s="23">
        <v>7</v>
      </c>
      <c r="G14" s="26">
        <v>9.5</v>
      </c>
      <c r="H14" s="23">
        <v>7</v>
      </c>
    </row>
    <row r="15" spans="1:8" ht="18.75">
      <c r="A15" s="24" t="s">
        <v>27</v>
      </c>
      <c r="B15" s="23">
        <v>93</v>
      </c>
      <c r="C15" s="25" t="s">
        <v>166</v>
      </c>
      <c r="D15" s="23">
        <v>92</v>
      </c>
      <c r="E15" s="24">
        <v>230</v>
      </c>
      <c r="F15" s="23">
        <v>8</v>
      </c>
      <c r="G15" s="26">
        <v>10</v>
      </c>
      <c r="H15" s="23">
        <v>8</v>
      </c>
    </row>
    <row r="16" spans="1:8" ht="18.75">
      <c r="A16" s="24" t="s">
        <v>27</v>
      </c>
      <c r="B16" s="23">
        <v>92</v>
      </c>
      <c r="C16" s="25" t="s">
        <v>167</v>
      </c>
      <c r="D16" s="23">
        <v>91</v>
      </c>
      <c r="E16" s="24">
        <v>235</v>
      </c>
      <c r="F16" s="23">
        <v>9</v>
      </c>
      <c r="G16" s="26">
        <v>10.5</v>
      </c>
      <c r="H16" s="23">
        <v>9</v>
      </c>
    </row>
    <row r="17" spans="1:8" ht="18.75">
      <c r="A17" s="24">
        <v>8.6999999999999993</v>
      </c>
      <c r="B17" s="23">
        <v>91</v>
      </c>
      <c r="C17" s="25" t="s">
        <v>168</v>
      </c>
      <c r="D17" s="23">
        <v>90</v>
      </c>
      <c r="E17" s="24">
        <v>240</v>
      </c>
      <c r="F17" s="23">
        <v>10</v>
      </c>
      <c r="G17" s="26">
        <v>11</v>
      </c>
      <c r="H17" s="23">
        <v>10</v>
      </c>
    </row>
    <row r="18" spans="1:8" ht="18.75">
      <c r="A18" s="24" t="s">
        <v>27</v>
      </c>
      <c r="B18" s="23">
        <v>90</v>
      </c>
      <c r="C18" s="25" t="s">
        <v>169</v>
      </c>
      <c r="D18" s="23">
        <v>89</v>
      </c>
      <c r="E18" s="24">
        <v>245</v>
      </c>
      <c r="F18" s="23">
        <v>11</v>
      </c>
      <c r="G18" s="26">
        <v>11.5</v>
      </c>
      <c r="H18" s="23">
        <v>11</v>
      </c>
    </row>
    <row r="19" spans="1:8" ht="18.75">
      <c r="A19" s="24" t="s">
        <v>27</v>
      </c>
      <c r="B19" s="23">
        <v>89</v>
      </c>
      <c r="C19" s="25" t="s">
        <v>170</v>
      </c>
      <c r="D19" s="23">
        <v>88</v>
      </c>
      <c r="E19" s="24">
        <v>250</v>
      </c>
      <c r="F19" s="23">
        <v>12</v>
      </c>
      <c r="G19" s="26">
        <v>12</v>
      </c>
      <c r="H19" s="23">
        <v>12</v>
      </c>
    </row>
    <row r="20" spans="1:8" ht="18.75">
      <c r="A20" s="24">
        <v>8.8000000000000007</v>
      </c>
      <c r="B20" s="23">
        <v>88</v>
      </c>
      <c r="C20" s="25" t="s">
        <v>171</v>
      </c>
      <c r="D20" s="23">
        <v>87</v>
      </c>
      <c r="E20" s="24">
        <v>252</v>
      </c>
      <c r="F20" s="23">
        <v>13</v>
      </c>
      <c r="G20" s="26">
        <v>12.5</v>
      </c>
      <c r="H20" s="23">
        <v>13</v>
      </c>
    </row>
    <row r="21" spans="1:8" ht="18.75">
      <c r="A21" s="24" t="s">
        <v>27</v>
      </c>
      <c r="B21" s="23">
        <v>87</v>
      </c>
      <c r="C21" s="25" t="s">
        <v>172</v>
      </c>
      <c r="D21" s="23">
        <v>86</v>
      </c>
      <c r="E21" s="24">
        <v>256</v>
      </c>
      <c r="F21" s="23">
        <v>14</v>
      </c>
      <c r="G21" s="26">
        <v>13</v>
      </c>
      <c r="H21" s="23">
        <v>14</v>
      </c>
    </row>
    <row r="22" spans="1:8" ht="18.75">
      <c r="A22" s="24">
        <v>8.9</v>
      </c>
      <c r="B22" s="23">
        <v>86</v>
      </c>
      <c r="C22" s="25" t="s">
        <v>173</v>
      </c>
      <c r="D22" s="23">
        <v>85</v>
      </c>
      <c r="E22" s="24">
        <v>260</v>
      </c>
      <c r="F22" s="23">
        <v>15</v>
      </c>
      <c r="G22" s="26">
        <v>13.5</v>
      </c>
      <c r="H22" s="23">
        <v>15</v>
      </c>
    </row>
    <row r="23" spans="1:8" ht="18.75">
      <c r="A23" s="24" t="s">
        <v>27</v>
      </c>
      <c r="B23" s="23">
        <v>85</v>
      </c>
      <c r="C23" s="25" t="s">
        <v>174</v>
      </c>
      <c r="D23" s="23">
        <v>84</v>
      </c>
      <c r="E23" s="24">
        <v>264</v>
      </c>
      <c r="F23" s="23">
        <v>16</v>
      </c>
      <c r="G23" s="26">
        <v>14</v>
      </c>
      <c r="H23" s="23">
        <v>16</v>
      </c>
    </row>
    <row r="24" spans="1:8" ht="18.75">
      <c r="A24" s="24">
        <v>9</v>
      </c>
      <c r="B24" s="23">
        <v>84</v>
      </c>
      <c r="C24" s="25" t="s">
        <v>175</v>
      </c>
      <c r="D24" s="23">
        <v>83</v>
      </c>
      <c r="E24" s="24">
        <v>272</v>
      </c>
      <c r="F24" s="23">
        <v>17</v>
      </c>
      <c r="G24" s="26">
        <v>14.5</v>
      </c>
      <c r="H24" s="23">
        <v>17</v>
      </c>
    </row>
    <row r="25" spans="1:8" ht="18.75">
      <c r="A25" s="24" t="s">
        <v>27</v>
      </c>
      <c r="B25" s="23">
        <v>83</v>
      </c>
      <c r="C25" s="25" t="s">
        <v>176</v>
      </c>
      <c r="D25" s="23">
        <v>82</v>
      </c>
      <c r="E25" s="24">
        <v>276</v>
      </c>
      <c r="F25" s="23">
        <v>18</v>
      </c>
      <c r="G25" s="26">
        <v>15</v>
      </c>
      <c r="H25" s="23">
        <v>18</v>
      </c>
    </row>
    <row r="26" spans="1:8" ht="18.75">
      <c r="A26" s="24">
        <v>9.1</v>
      </c>
      <c r="B26" s="23">
        <v>82</v>
      </c>
      <c r="C26" s="25" t="s">
        <v>177</v>
      </c>
      <c r="D26" s="23">
        <v>81</v>
      </c>
      <c r="E26" s="24">
        <v>276</v>
      </c>
      <c r="F26" s="23">
        <v>19</v>
      </c>
      <c r="G26" s="26">
        <v>15.5</v>
      </c>
      <c r="H26" s="23">
        <v>19</v>
      </c>
    </row>
    <row r="27" spans="1:8" ht="18.75">
      <c r="A27" s="24" t="s">
        <v>27</v>
      </c>
      <c r="B27" s="23">
        <v>81</v>
      </c>
      <c r="C27" s="25" t="s">
        <v>178</v>
      </c>
      <c r="D27" s="23">
        <v>80</v>
      </c>
      <c r="E27" s="24">
        <v>280</v>
      </c>
      <c r="F27" s="23">
        <v>20</v>
      </c>
      <c r="G27" s="26">
        <v>16</v>
      </c>
      <c r="H27" s="23">
        <v>20</v>
      </c>
    </row>
    <row r="28" spans="1:8" ht="18.75">
      <c r="A28" s="24">
        <v>9.1999999999999993</v>
      </c>
      <c r="B28" s="23">
        <v>80</v>
      </c>
      <c r="C28" s="25" t="s">
        <v>179</v>
      </c>
      <c r="D28" s="23">
        <v>79</v>
      </c>
      <c r="E28" s="24">
        <v>284</v>
      </c>
      <c r="F28" s="23">
        <v>21</v>
      </c>
      <c r="G28" s="26">
        <v>16.5</v>
      </c>
      <c r="H28" s="23">
        <v>21</v>
      </c>
    </row>
    <row r="29" spans="1:8" ht="18.75">
      <c r="A29" s="24" t="s">
        <v>27</v>
      </c>
      <c r="B29" s="23">
        <v>79</v>
      </c>
      <c r="C29" s="25" t="s">
        <v>180</v>
      </c>
      <c r="D29" s="23">
        <v>78</v>
      </c>
      <c r="E29" s="24">
        <v>288</v>
      </c>
      <c r="F29" s="23">
        <v>22</v>
      </c>
      <c r="G29" s="26">
        <v>17</v>
      </c>
      <c r="H29" s="23">
        <v>22</v>
      </c>
    </row>
    <row r="30" spans="1:8" ht="18.75">
      <c r="A30" s="24">
        <v>9.3000000000000007</v>
      </c>
      <c r="B30" s="23">
        <v>78</v>
      </c>
      <c r="C30" s="25" t="s">
        <v>181</v>
      </c>
      <c r="D30" s="23">
        <v>77</v>
      </c>
      <c r="E30" s="24">
        <v>292</v>
      </c>
      <c r="F30" s="23">
        <v>23</v>
      </c>
      <c r="G30" s="26">
        <v>17.5</v>
      </c>
      <c r="H30" s="23">
        <v>23</v>
      </c>
    </row>
    <row r="31" spans="1:8" ht="18.75">
      <c r="A31" s="24" t="s">
        <v>27</v>
      </c>
      <c r="B31" s="23">
        <v>77</v>
      </c>
      <c r="C31" s="25" t="s">
        <v>182</v>
      </c>
      <c r="D31" s="23">
        <v>76</v>
      </c>
      <c r="E31" s="24">
        <v>296</v>
      </c>
      <c r="F31" s="23">
        <v>24</v>
      </c>
      <c r="G31" s="26">
        <v>18</v>
      </c>
      <c r="H31" s="23">
        <v>24</v>
      </c>
    </row>
    <row r="32" spans="1:8" ht="18.75">
      <c r="A32" s="24">
        <v>9.4</v>
      </c>
      <c r="B32" s="23">
        <v>76</v>
      </c>
      <c r="C32" s="25" t="s">
        <v>183</v>
      </c>
      <c r="D32" s="23">
        <v>75</v>
      </c>
      <c r="E32" s="24">
        <v>300</v>
      </c>
      <c r="F32" s="23">
        <v>25</v>
      </c>
      <c r="G32" s="26">
        <v>18.5</v>
      </c>
      <c r="H32" s="23">
        <v>25</v>
      </c>
    </row>
    <row r="33" spans="1:8" ht="18.75">
      <c r="A33" s="24" t="s">
        <v>27</v>
      </c>
      <c r="B33" s="23">
        <v>75</v>
      </c>
      <c r="C33" s="25" t="s">
        <v>184</v>
      </c>
      <c r="D33" s="23">
        <v>74</v>
      </c>
      <c r="E33" s="24">
        <v>304</v>
      </c>
      <c r="F33" s="23">
        <v>26</v>
      </c>
      <c r="G33" s="26">
        <v>19</v>
      </c>
      <c r="H33" s="23">
        <v>26</v>
      </c>
    </row>
    <row r="34" spans="1:8" ht="18.75">
      <c r="A34" s="24">
        <v>9.5</v>
      </c>
      <c r="B34" s="23">
        <v>74</v>
      </c>
      <c r="C34" s="25" t="s">
        <v>185</v>
      </c>
      <c r="D34" s="23">
        <v>73</v>
      </c>
      <c r="E34" s="24">
        <v>308</v>
      </c>
      <c r="F34" s="23">
        <v>27</v>
      </c>
      <c r="G34" s="26">
        <v>19.5</v>
      </c>
      <c r="H34" s="23">
        <v>27</v>
      </c>
    </row>
    <row r="35" spans="1:8" ht="18.75">
      <c r="A35" s="24" t="s">
        <v>27</v>
      </c>
      <c r="B35" s="23">
        <v>73</v>
      </c>
      <c r="C35" s="25" t="s">
        <v>186</v>
      </c>
      <c r="D35" s="23">
        <v>72</v>
      </c>
      <c r="E35" s="24">
        <v>312</v>
      </c>
      <c r="F35" s="23">
        <v>28</v>
      </c>
      <c r="G35" s="26">
        <v>20</v>
      </c>
      <c r="H35" s="23">
        <v>28</v>
      </c>
    </row>
    <row r="36" spans="1:8" ht="18.75">
      <c r="A36" s="24">
        <v>9.6</v>
      </c>
      <c r="B36" s="23">
        <v>72</v>
      </c>
      <c r="C36" s="25" t="s">
        <v>187</v>
      </c>
      <c r="D36" s="23">
        <v>71</v>
      </c>
      <c r="E36" s="24">
        <v>316</v>
      </c>
      <c r="F36" s="23">
        <v>29</v>
      </c>
      <c r="G36" s="26">
        <v>20.5</v>
      </c>
      <c r="H36" s="23">
        <v>29</v>
      </c>
    </row>
    <row r="37" spans="1:8" ht="18.75">
      <c r="A37" s="24" t="s">
        <v>27</v>
      </c>
      <c r="B37" s="23">
        <v>71</v>
      </c>
      <c r="C37" s="25" t="s">
        <v>188</v>
      </c>
      <c r="D37" s="23">
        <v>70</v>
      </c>
      <c r="E37" s="24">
        <v>320</v>
      </c>
      <c r="F37" s="23">
        <v>30</v>
      </c>
      <c r="G37" s="26">
        <v>21</v>
      </c>
      <c r="H37" s="23">
        <v>30</v>
      </c>
    </row>
    <row r="38" spans="1:8" ht="18.75">
      <c r="A38" s="24">
        <v>9.6999999999999993</v>
      </c>
      <c r="B38" s="23">
        <v>70</v>
      </c>
      <c r="C38" s="25" t="s">
        <v>189</v>
      </c>
      <c r="D38" s="23">
        <v>69</v>
      </c>
      <c r="E38" s="24">
        <v>324</v>
      </c>
      <c r="F38" s="23">
        <v>31</v>
      </c>
      <c r="G38" s="26">
        <v>21.5</v>
      </c>
      <c r="H38" s="23">
        <v>31</v>
      </c>
    </row>
    <row r="39" spans="1:8" ht="18.75">
      <c r="A39" s="24" t="s">
        <v>27</v>
      </c>
      <c r="B39" s="23">
        <v>69</v>
      </c>
      <c r="C39" s="25" t="s">
        <v>190</v>
      </c>
      <c r="D39" s="23">
        <v>68</v>
      </c>
      <c r="E39" s="24">
        <v>328</v>
      </c>
      <c r="F39" s="23">
        <v>32</v>
      </c>
      <c r="G39" s="26">
        <v>22</v>
      </c>
      <c r="H39" s="23">
        <v>32</v>
      </c>
    </row>
    <row r="40" spans="1:8" ht="18.75">
      <c r="A40" s="24">
        <v>9.8000000000000007</v>
      </c>
      <c r="B40" s="23">
        <v>68</v>
      </c>
      <c r="C40" s="25" t="s">
        <v>191</v>
      </c>
      <c r="D40" s="23">
        <v>67</v>
      </c>
      <c r="E40" s="24">
        <v>332</v>
      </c>
      <c r="F40" s="23">
        <v>33</v>
      </c>
      <c r="G40" s="26">
        <v>22.5</v>
      </c>
      <c r="H40" s="23">
        <v>33</v>
      </c>
    </row>
    <row r="41" spans="1:8" ht="18.75">
      <c r="A41" s="24" t="s">
        <v>27</v>
      </c>
      <c r="B41" s="23">
        <v>67</v>
      </c>
      <c r="C41" s="25" t="s">
        <v>192</v>
      </c>
      <c r="D41" s="23">
        <v>66</v>
      </c>
      <c r="E41" s="24">
        <v>336</v>
      </c>
      <c r="F41" s="23">
        <v>34</v>
      </c>
      <c r="G41" s="26">
        <v>23</v>
      </c>
      <c r="H41" s="23">
        <v>34</v>
      </c>
    </row>
    <row r="42" spans="1:8" ht="18.75">
      <c r="A42" s="24">
        <v>9.9</v>
      </c>
      <c r="B42" s="23">
        <v>66</v>
      </c>
      <c r="C42" s="25" t="s">
        <v>193</v>
      </c>
      <c r="D42" s="23">
        <v>65</v>
      </c>
      <c r="E42" s="24">
        <v>340</v>
      </c>
      <c r="F42" s="23">
        <v>35</v>
      </c>
      <c r="G42" s="26">
        <v>23.5</v>
      </c>
      <c r="H42" s="23">
        <v>35</v>
      </c>
    </row>
    <row r="43" spans="1:8" ht="18.75">
      <c r="A43" s="24" t="s">
        <v>27</v>
      </c>
      <c r="B43" s="23">
        <v>65</v>
      </c>
      <c r="C43" s="25" t="s">
        <v>194</v>
      </c>
      <c r="D43" s="23">
        <v>64</v>
      </c>
      <c r="E43" s="24">
        <v>344</v>
      </c>
      <c r="F43" s="23">
        <v>36</v>
      </c>
      <c r="G43" s="26">
        <v>24</v>
      </c>
      <c r="H43" s="23">
        <v>36</v>
      </c>
    </row>
    <row r="44" spans="1:8" ht="18.75">
      <c r="A44" s="24">
        <v>10</v>
      </c>
      <c r="B44" s="23">
        <v>64</v>
      </c>
      <c r="C44" s="25" t="s">
        <v>195</v>
      </c>
      <c r="D44" s="23">
        <v>63</v>
      </c>
      <c r="E44" s="24">
        <v>348</v>
      </c>
      <c r="F44" s="23">
        <v>37</v>
      </c>
      <c r="G44" s="26">
        <v>24.5</v>
      </c>
      <c r="H44" s="23">
        <v>37</v>
      </c>
    </row>
    <row r="45" spans="1:8" ht="18.75">
      <c r="A45" s="24" t="s">
        <v>27</v>
      </c>
      <c r="B45" s="23">
        <v>63</v>
      </c>
      <c r="C45" s="25" t="s">
        <v>82</v>
      </c>
      <c r="D45" s="23">
        <v>62</v>
      </c>
      <c r="E45" s="24">
        <v>351</v>
      </c>
      <c r="F45" s="23">
        <v>38</v>
      </c>
      <c r="G45" s="26">
        <v>25</v>
      </c>
      <c r="H45" s="23">
        <v>38</v>
      </c>
    </row>
    <row r="46" spans="1:8" ht="18.75">
      <c r="A46" s="24" t="s">
        <v>27</v>
      </c>
      <c r="B46" s="23">
        <v>62</v>
      </c>
      <c r="C46" s="25" t="s">
        <v>83</v>
      </c>
      <c r="D46" s="23">
        <v>61</v>
      </c>
      <c r="E46" s="24">
        <v>355</v>
      </c>
      <c r="F46" s="23">
        <v>39</v>
      </c>
      <c r="G46" s="26">
        <v>25.5</v>
      </c>
      <c r="H46" s="23">
        <v>39</v>
      </c>
    </row>
    <row r="47" spans="1:8" ht="18.75">
      <c r="A47" s="24">
        <v>10.1</v>
      </c>
      <c r="B47" s="23">
        <v>61</v>
      </c>
      <c r="C47" s="25" t="s">
        <v>196</v>
      </c>
      <c r="D47" s="23">
        <v>60</v>
      </c>
      <c r="E47" s="24">
        <v>359</v>
      </c>
      <c r="F47" s="23">
        <v>40</v>
      </c>
      <c r="G47" s="26">
        <v>26</v>
      </c>
      <c r="H47" s="23">
        <v>40</v>
      </c>
    </row>
    <row r="48" spans="1:8" ht="18.75">
      <c r="A48" s="24" t="s">
        <v>27</v>
      </c>
      <c r="B48" s="23">
        <v>60</v>
      </c>
      <c r="C48" s="25" t="s">
        <v>197</v>
      </c>
      <c r="D48" s="23">
        <v>59</v>
      </c>
      <c r="E48" s="24">
        <v>360</v>
      </c>
      <c r="F48" s="23">
        <v>41</v>
      </c>
      <c r="G48" s="26">
        <v>26.5</v>
      </c>
      <c r="H48" s="23">
        <v>41</v>
      </c>
    </row>
    <row r="49" spans="1:8" ht="18.75">
      <c r="A49" s="24" t="s">
        <v>27</v>
      </c>
      <c r="B49" s="23">
        <v>59</v>
      </c>
      <c r="C49" s="25" t="s">
        <v>198</v>
      </c>
      <c r="D49" s="23">
        <v>58</v>
      </c>
      <c r="E49" s="24">
        <v>362</v>
      </c>
      <c r="F49" s="23">
        <v>42</v>
      </c>
      <c r="G49" s="26">
        <v>27</v>
      </c>
      <c r="H49" s="23">
        <v>42</v>
      </c>
    </row>
    <row r="50" spans="1:8" ht="18.75">
      <c r="A50" s="24" t="s">
        <v>27</v>
      </c>
      <c r="B50" s="23">
        <v>58</v>
      </c>
      <c r="C50" s="25" t="s">
        <v>199</v>
      </c>
      <c r="D50" s="23">
        <v>57</v>
      </c>
      <c r="E50" s="24">
        <v>363</v>
      </c>
      <c r="F50" s="23">
        <v>43</v>
      </c>
      <c r="G50" s="26">
        <v>27.5</v>
      </c>
      <c r="H50" s="23">
        <v>43</v>
      </c>
    </row>
    <row r="51" spans="1:8" ht="18.75">
      <c r="A51" s="24">
        <v>10.3</v>
      </c>
      <c r="B51" s="23">
        <v>57</v>
      </c>
      <c r="C51" s="25" t="s">
        <v>200</v>
      </c>
      <c r="D51" s="23">
        <v>56</v>
      </c>
      <c r="E51" s="24">
        <v>364</v>
      </c>
      <c r="F51" s="23">
        <v>44</v>
      </c>
      <c r="G51" s="26">
        <v>28</v>
      </c>
      <c r="H51" s="23">
        <v>44</v>
      </c>
    </row>
    <row r="52" spans="1:8" ht="18.75">
      <c r="A52" s="24" t="s">
        <v>27</v>
      </c>
      <c r="B52" s="23">
        <v>56</v>
      </c>
      <c r="C52" s="25" t="s">
        <v>201</v>
      </c>
      <c r="D52" s="23">
        <v>55</v>
      </c>
      <c r="E52" s="24">
        <v>366</v>
      </c>
      <c r="F52" s="23">
        <v>45</v>
      </c>
      <c r="G52" s="26">
        <v>28.5</v>
      </c>
      <c r="H52" s="23">
        <v>45</v>
      </c>
    </row>
    <row r="53" spans="1:8" ht="18.75">
      <c r="A53" s="24" t="s">
        <v>27</v>
      </c>
      <c r="B53" s="23">
        <v>55</v>
      </c>
      <c r="C53" s="25" t="s">
        <v>202</v>
      </c>
      <c r="D53" s="23">
        <v>54</v>
      </c>
      <c r="E53" s="24">
        <v>370</v>
      </c>
      <c r="F53" s="23">
        <v>46</v>
      </c>
      <c r="G53" s="26">
        <v>29</v>
      </c>
      <c r="H53" s="23">
        <v>46</v>
      </c>
    </row>
    <row r="54" spans="1:8" ht="18.75">
      <c r="A54" s="24" t="s">
        <v>27</v>
      </c>
      <c r="B54" s="23">
        <v>54</v>
      </c>
      <c r="C54" s="25" t="s">
        <v>203</v>
      </c>
      <c r="D54" s="23">
        <v>53</v>
      </c>
      <c r="E54" s="24">
        <v>372</v>
      </c>
      <c r="F54" s="23">
        <v>47</v>
      </c>
      <c r="G54" s="26">
        <v>29.5</v>
      </c>
      <c r="H54" s="23">
        <v>47</v>
      </c>
    </row>
    <row r="55" spans="1:8" ht="18.75">
      <c r="A55" s="25">
        <v>10.4</v>
      </c>
      <c r="B55" s="23">
        <v>53</v>
      </c>
      <c r="C55" s="25" t="s">
        <v>204</v>
      </c>
      <c r="D55" s="23">
        <v>52</v>
      </c>
      <c r="E55" s="24">
        <v>374</v>
      </c>
      <c r="F55" s="23">
        <v>48</v>
      </c>
      <c r="G55" s="26">
        <v>30</v>
      </c>
      <c r="H55" s="23">
        <v>48</v>
      </c>
    </row>
    <row r="56" spans="1:8" ht="18.75">
      <c r="A56" s="24" t="s">
        <v>27</v>
      </c>
      <c r="B56" s="23">
        <v>52</v>
      </c>
      <c r="C56" s="25" t="s">
        <v>205</v>
      </c>
      <c r="D56" s="23">
        <v>51</v>
      </c>
      <c r="E56" s="24">
        <v>376</v>
      </c>
      <c r="F56" s="23">
        <v>49</v>
      </c>
      <c r="G56" s="26">
        <v>30.5</v>
      </c>
      <c r="H56" s="23">
        <v>49</v>
      </c>
    </row>
    <row r="57" spans="1:8" ht="18.75">
      <c r="A57" s="24" t="s">
        <v>27</v>
      </c>
      <c r="B57" s="23">
        <v>51</v>
      </c>
      <c r="C57" s="25" t="s">
        <v>206</v>
      </c>
      <c r="D57" s="23">
        <v>50</v>
      </c>
      <c r="E57" s="24">
        <v>378</v>
      </c>
      <c r="F57" s="23">
        <v>50</v>
      </c>
      <c r="G57" s="26">
        <v>31</v>
      </c>
      <c r="H57" s="23">
        <v>50</v>
      </c>
    </row>
    <row r="58" spans="1:8" ht="18.75">
      <c r="A58" s="24" t="s">
        <v>27</v>
      </c>
      <c r="B58" s="23">
        <v>50</v>
      </c>
      <c r="C58" s="25" t="s">
        <v>207</v>
      </c>
      <c r="D58" s="23">
        <v>49</v>
      </c>
      <c r="E58" s="24">
        <v>380</v>
      </c>
      <c r="F58" s="23">
        <v>51</v>
      </c>
      <c r="G58" s="26">
        <v>31.5</v>
      </c>
      <c r="H58" s="23">
        <v>51</v>
      </c>
    </row>
    <row r="59" spans="1:8" ht="18.75">
      <c r="A59" s="25">
        <v>10.5</v>
      </c>
      <c r="B59" s="23">
        <v>49</v>
      </c>
      <c r="C59" s="25" t="s">
        <v>208</v>
      </c>
      <c r="D59" s="23">
        <v>48</v>
      </c>
      <c r="E59" s="24">
        <v>382</v>
      </c>
      <c r="F59" s="23">
        <v>52</v>
      </c>
      <c r="G59" s="26">
        <v>32</v>
      </c>
      <c r="H59" s="23">
        <v>52</v>
      </c>
    </row>
    <row r="60" spans="1:8" ht="18.75">
      <c r="A60" s="24" t="s">
        <v>27</v>
      </c>
      <c r="B60" s="23">
        <v>48</v>
      </c>
      <c r="C60" s="25" t="s">
        <v>209</v>
      </c>
      <c r="D60" s="23">
        <v>47</v>
      </c>
      <c r="E60" s="24">
        <v>384</v>
      </c>
      <c r="F60" s="23">
        <v>53</v>
      </c>
      <c r="G60" s="26">
        <v>32.5</v>
      </c>
      <c r="H60" s="23">
        <v>53</v>
      </c>
    </row>
    <row r="61" spans="1:8" ht="18.75">
      <c r="A61" s="24" t="s">
        <v>27</v>
      </c>
      <c r="B61" s="23">
        <v>47</v>
      </c>
      <c r="C61" s="25" t="s">
        <v>210</v>
      </c>
      <c r="D61" s="23">
        <v>46</v>
      </c>
      <c r="E61" s="24">
        <v>386</v>
      </c>
      <c r="F61" s="23">
        <v>54</v>
      </c>
      <c r="G61" s="26">
        <v>33</v>
      </c>
      <c r="H61" s="23">
        <v>54</v>
      </c>
    </row>
    <row r="62" spans="1:8" ht="18.75">
      <c r="A62" s="24" t="s">
        <v>27</v>
      </c>
      <c r="B62" s="23">
        <v>46</v>
      </c>
      <c r="C62" s="25" t="s">
        <v>211</v>
      </c>
      <c r="D62" s="23">
        <v>45</v>
      </c>
      <c r="E62" s="24">
        <v>388</v>
      </c>
      <c r="F62" s="23">
        <v>55</v>
      </c>
      <c r="G62" s="26">
        <v>33.5</v>
      </c>
      <c r="H62" s="23">
        <v>55</v>
      </c>
    </row>
    <row r="63" spans="1:8" ht="18.75">
      <c r="A63" s="25">
        <v>10.6</v>
      </c>
      <c r="B63" s="23">
        <v>45</v>
      </c>
      <c r="C63" s="25" t="s">
        <v>212</v>
      </c>
      <c r="D63" s="23">
        <v>44</v>
      </c>
      <c r="E63" s="24">
        <v>390</v>
      </c>
      <c r="F63" s="23">
        <v>56</v>
      </c>
      <c r="G63" s="26">
        <v>34</v>
      </c>
      <c r="H63" s="23">
        <v>56</v>
      </c>
    </row>
    <row r="64" spans="1:8" ht="18.75">
      <c r="A64" s="24" t="s">
        <v>27</v>
      </c>
      <c r="B64" s="23">
        <v>44</v>
      </c>
      <c r="C64" s="25" t="s">
        <v>213</v>
      </c>
      <c r="D64" s="23">
        <v>43</v>
      </c>
      <c r="E64" s="24">
        <v>392</v>
      </c>
      <c r="F64" s="23">
        <v>57</v>
      </c>
      <c r="G64" s="26">
        <v>34.5</v>
      </c>
      <c r="H64" s="23">
        <v>57</v>
      </c>
    </row>
    <row r="65" spans="1:8" ht="18.75">
      <c r="A65" s="24" t="s">
        <v>27</v>
      </c>
      <c r="B65" s="23">
        <v>43</v>
      </c>
      <c r="C65" s="25" t="s">
        <v>214</v>
      </c>
      <c r="D65" s="23">
        <v>42</v>
      </c>
      <c r="E65" s="24">
        <v>394</v>
      </c>
      <c r="F65" s="23">
        <v>58</v>
      </c>
      <c r="G65" s="26">
        <v>35</v>
      </c>
      <c r="H65" s="23">
        <v>58</v>
      </c>
    </row>
    <row r="66" spans="1:8" ht="18.75">
      <c r="A66" s="24" t="s">
        <v>27</v>
      </c>
      <c r="B66" s="23">
        <v>42</v>
      </c>
      <c r="C66" s="25" t="s">
        <v>215</v>
      </c>
      <c r="D66" s="23">
        <v>41</v>
      </c>
      <c r="E66" s="24">
        <v>396</v>
      </c>
      <c r="F66" s="23">
        <v>59</v>
      </c>
      <c r="G66" s="26">
        <v>35.5</v>
      </c>
      <c r="H66" s="23">
        <v>59</v>
      </c>
    </row>
    <row r="67" spans="1:8" ht="18.75">
      <c r="A67" s="25">
        <v>10.7</v>
      </c>
      <c r="B67" s="23">
        <v>41</v>
      </c>
      <c r="C67" s="25" t="s">
        <v>216</v>
      </c>
      <c r="D67" s="23">
        <v>40</v>
      </c>
      <c r="E67" s="24">
        <v>400</v>
      </c>
      <c r="F67" s="23">
        <v>60</v>
      </c>
      <c r="G67" s="26">
        <v>36</v>
      </c>
      <c r="H67" s="23">
        <v>60</v>
      </c>
    </row>
    <row r="68" spans="1:8" ht="18.75">
      <c r="A68" s="24" t="s">
        <v>27</v>
      </c>
      <c r="B68" s="23">
        <v>40</v>
      </c>
      <c r="C68" s="25" t="s">
        <v>217</v>
      </c>
      <c r="D68" s="23">
        <v>39</v>
      </c>
      <c r="E68" s="24">
        <v>403</v>
      </c>
      <c r="F68" s="23">
        <v>61</v>
      </c>
      <c r="G68" s="26">
        <v>36.5</v>
      </c>
      <c r="H68" s="23">
        <v>61</v>
      </c>
    </row>
    <row r="69" spans="1:8" ht="18.75">
      <c r="A69" s="24" t="s">
        <v>27</v>
      </c>
      <c r="B69" s="23">
        <v>39</v>
      </c>
      <c r="C69" s="25" t="s">
        <v>218</v>
      </c>
      <c r="D69" s="23">
        <v>38</v>
      </c>
      <c r="E69" s="24">
        <v>407</v>
      </c>
      <c r="F69" s="23">
        <v>62</v>
      </c>
      <c r="G69" s="26">
        <v>37</v>
      </c>
      <c r="H69" s="23">
        <v>62</v>
      </c>
    </row>
    <row r="70" spans="1:8" ht="18.75">
      <c r="A70" s="25">
        <v>10.8</v>
      </c>
      <c r="B70" s="23">
        <v>38</v>
      </c>
      <c r="C70" s="25" t="s">
        <v>219</v>
      </c>
      <c r="D70" s="23">
        <v>37</v>
      </c>
      <c r="E70" s="24">
        <v>411</v>
      </c>
      <c r="F70" s="23">
        <v>63</v>
      </c>
      <c r="G70" s="26">
        <v>37.5</v>
      </c>
      <c r="H70" s="23">
        <v>63</v>
      </c>
    </row>
    <row r="71" spans="1:8" ht="18.75">
      <c r="A71" s="24" t="s">
        <v>27</v>
      </c>
      <c r="B71" s="23">
        <v>37</v>
      </c>
      <c r="C71" s="25" t="s">
        <v>220</v>
      </c>
      <c r="D71" s="23">
        <v>36</v>
      </c>
      <c r="E71" s="24">
        <v>414</v>
      </c>
      <c r="F71" s="23">
        <v>64</v>
      </c>
      <c r="G71" s="26">
        <v>38</v>
      </c>
      <c r="H71" s="23">
        <v>64</v>
      </c>
    </row>
    <row r="72" spans="1:8" ht="18.75">
      <c r="A72" s="24" t="s">
        <v>27</v>
      </c>
      <c r="B72" s="23">
        <v>36</v>
      </c>
      <c r="C72" s="25" t="s">
        <v>221</v>
      </c>
      <c r="D72" s="23">
        <v>35</v>
      </c>
      <c r="E72" s="24">
        <v>418</v>
      </c>
      <c r="F72" s="23">
        <v>65</v>
      </c>
      <c r="G72" s="26">
        <v>38.5</v>
      </c>
      <c r="H72" s="23">
        <v>65</v>
      </c>
    </row>
    <row r="73" spans="1:8" ht="18.75">
      <c r="A73" s="25">
        <v>10.9</v>
      </c>
      <c r="B73" s="23">
        <v>35</v>
      </c>
      <c r="C73" s="25" t="s">
        <v>222</v>
      </c>
      <c r="D73" s="23">
        <v>34</v>
      </c>
      <c r="E73" s="24">
        <v>422</v>
      </c>
      <c r="F73" s="23">
        <v>66</v>
      </c>
      <c r="G73" s="26">
        <v>39</v>
      </c>
      <c r="H73" s="23">
        <v>66</v>
      </c>
    </row>
    <row r="74" spans="1:8" ht="18.75">
      <c r="A74" s="24" t="s">
        <v>27</v>
      </c>
      <c r="B74" s="23">
        <v>34</v>
      </c>
      <c r="C74" s="25" t="s">
        <v>223</v>
      </c>
      <c r="D74" s="23">
        <v>33</v>
      </c>
      <c r="E74" s="24">
        <v>425</v>
      </c>
      <c r="F74" s="23">
        <v>67</v>
      </c>
      <c r="G74" s="26">
        <v>39.5</v>
      </c>
      <c r="H74" s="23">
        <v>67</v>
      </c>
    </row>
    <row r="75" spans="1:8" ht="18.75">
      <c r="A75" s="24" t="s">
        <v>27</v>
      </c>
      <c r="B75" s="23">
        <v>33</v>
      </c>
      <c r="C75" s="25" t="s">
        <v>224</v>
      </c>
      <c r="D75" s="23">
        <v>32</v>
      </c>
      <c r="E75" s="24">
        <v>429</v>
      </c>
      <c r="F75" s="23">
        <v>68</v>
      </c>
      <c r="G75" s="26">
        <v>40</v>
      </c>
      <c r="H75" s="23">
        <v>68</v>
      </c>
    </row>
    <row r="76" spans="1:8" ht="18.75">
      <c r="A76" s="24">
        <v>11</v>
      </c>
      <c r="B76" s="23">
        <v>32</v>
      </c>
      <c r="C76" s="25" t="s">
        <v>225</v>
      </c>
      <c r="D76" s="23">
        <v>31</v>
      </c>
      <c r="E76" s="24">
        <v>432</v>
      </c>
      <c r="F76" s="23">
        <v>69</v>
      </c>
      <c r="G76" s="26">
        <v>40.5</v>
      </c>
      <c r="H76" s="23">
        <v>69</v>
      </c>
    </row>
    <row r="77" spans="1:8" ht="18.75">
      <c r="A77" s="24" t="s">
        <v>27</v>
      </c>
      <c r="B77" s="23">
        <v>31</v>
      </c>
      <c r="C77" s="25" t="s">
        <v>226</v>
      </c>
      <c r="D77" s="23">
        <v>30</v>
      </c>
      <c r="E77" s="24">
        <v>436</v>
      </c>
      <c r="F77" s="23">
        <v>70</v>
      </c>
      <c r="G77" s="26">
        <v>41</v>
      </c>
      <c r="H77" s="23">
        <v>70</v>
      </c>
    </row>
    <row r="78" spans="1:8" ht="18.75">
      <c r="A78" s="24" t="s">
        <v>27</v>
      </c>
      <c r="B78" s="23">
        <v>30</v>
      </c>
      <c r="C78" s="25" t="s">
        <v>227</v>
      </c>
      <c r="D78" s="23">
        <v>29</v>
      </c>
      <c r="E78" s="24">
        <v>439</v>
      </c>
      <c r="F78" s="23">
        <v>71</v>
      </c>
      <c r="G78" s="26">
        <v>41.5</v>
      </c>
      <c r="H78" s="23">
        <v>71</v>
      </c>
    </row>
    <row r="79" spans="1:8" ht="18.75">
      <c r="A79" s="24">
        <v>11.1</v>
      </c>
      <c r="B79" s="23">
        <v>29</v>
      </c>
      <c r="C79" s="25" t="s">
        <v>228</v>
      </c>
      <c r="D79" s="23">
        <v>28</v>
      </c>
      <c r="E79" s="24">
        <v>443</v>
      </c>
      <c r="F79" s="23">
        <v>72</v>
      </c>
      <c r="G79" s="26">
        <v>42</v>
      </c>
      <c r="H79" s="23">
        <v>72</v>
      </c>
    </row>
    <row r="80" spans="1:8" ht="18.75">
      <c r="A80" s="24" t="s">
        <v>27</v>
      </c>
      <c r="B80" s="23">
        <v>28</v>
      </c>
      <c r="C80" s="25" t="s">
        <v>229</v>
      </c>
      <c r="D80" s="23">
        <v>27</v>
      </c>
      <c r="E80" s="24">
        <v>446</v>
      </c>
      <c r="F80" s="23">
        <v>73</v>
      </c>
      <c r="G80" s="26">
        <v>42.5</v>
      </c>
      <c r="H80" s="23">
        <v>73</v>
      </c>
    </row>
    <row r="81" spans="1:8" ht="18.75">
      <c r="A81" s="24">
        <v>11.2</v>
      </c>
      <c r="B81" s="23">
        <v>27</v>
      </c>
      <c r="C81" s="25" t="s">
        <v>230</v>
      </c>
      <c r="D81" s="23">
        <v>26</v>
      </c>
      <c r="E81" s="24">
        <v>450</v>
      </c>
      <c r="F81" s="23">
        <v>74</v>
      </c>
      <c r="G81" s="26">
        <v>43</v>
      </c>
      <c r="H81" s="23">
        <v>74</v>
      </c>
    </row>
    <row r="82" spans="1:8" ht="18.75">
      <c r="A82" s="24" t="s">
        <v>27</v>
      </c>
      <c r="B82" s="23">
        <v>26</v>
      </c>
      <c r="C82" s="25" t="s">
        <v>231</v>
      </c>
      <c r="D82" s="23">
        <v>25</v>
      </c>
      <c r="E82" s="24">
        <v>453</v>
      </c>
      <c r="F82" s="23">
        <v>75</v>
      </c>
      <c r="G82" s="26">
        <v>43.5</v>
      </c>
      <c r="H82" s="23">
        <v>75</v>
      </c>
    </row>
    <row r="83" spans="1:8" ht="18.75">
      <c r="A83" s="24">
        <v>11.3</v>
      </c>
      <c r="B83" s="23">
        <v>25</v>
      </c>
      <c r="C83" s="25" t="s">
        <v>232</v>
      </c>
      <c r="D83" s="23">
        <v>24</v>
      </c>
      <c r="E83" s="24">
        <v>456</v>
      </c>
      <c r="F83" s="23">
        <v>76</v>
      </c>
      <c r="G83" s="26">
        <v>44</v>
      </c>
      <c r="H83" s="23">
        <v>76</v>
      </c>
    </row>
    <row r="84" spans="1:8" ht="18.75">
      <c r="A84" s="24" t="s">
        <v>27</v>
      </c>
      <c r="B84" s="23">
        <v>24</v>
      </c>
      <c r="C84" s="25" t="s">
        <v>233</v>
      </c>
      <c r="D84" s="23">
        <v>23</v>
      </c>
      <c r="E84" s="24">
        <v>460</v>
      </c>
      <c r="F84" s="23">
        <v>77</v>
      </c>
      <c r="G84" s="26">
        <v>44.5</v>
      </c>
      <c r="H84" s="23">
        <v>77</v>
      </c>
    </row>
    <row r="85" spans="1:8" ht="18.75">
      <c r="A85" s="24">
        <v>11.4</v>
      </c>
      <c r="B85" s="23">
        <v>23</v>
      </c>
      <c r="C85" s="25" t="s">
        <v>234</v>
      </c>
      <c r="D85" s="23">
        <v>22</v>
      </c>
      <c r="E85" s="24">
        <v>463</v>
      </c>
      <c r="F85" s="23">
        <v>78</v>
      </c>
      <c r="G85" s="26">
        <v>45</v>
      </c>
      <c r="H85" s="23">
        <v>78</v>
      </c>
    </row>
    <row r="86" spans="1:8" ht="18.75">
      <c r="A86" s="24" t="s">
        <v>27</v>
      </c>
      <c r="B86" s="23">
        <v>22</v>
      </c>
      <c r="C86" s="25" t="s">
        <v>235</v>
      </c>
      <c r="D86" s="23">
        <v>21</v>
      </c>
      <c r="E86" s="24">
        <v>466</v>
      </c>
      <c r="F86" s="23">
        <v>79</v>
      </c>
      <c r="G86" s="26">
        <v>45.5</v>
      </c>
      <c r="H86" s="23">
        <v>79</v>
      </c>
    </row>
    <row r="87" spans="1:8" ht="18.75">
      <c r="A87" s="24">
        <v>11.5</v>
      </c>
      <c r="B87" s="23">
        <v>21</v>
      </c>
      <c r="C87" s="25" t="s">
        <v>236</v>
      </c>
      <c r="D87" s="23">
        <v>20</v>
      </c>
      <c r="E87" s="24">
        <v>469</v>
      </c>
      <c r="F87" s="23">
        <v>80</v>
      </c>
      <c r="G87" s="26">
        <v>46</v>
      </c>
      <c r="H87" s="23">
        <v>80</v>
      </c>
    </row>
    <row r="88" spans="1:8" ht="18.75">
      <c r="A88" s="24" t="s">
        <v>27</v>
      </c>
      <c r="B88" s="23">
        <v>20</v>
      </c>
      <c r="C88" s="25" t="s">
        <v>237</v>
      </c>
      <c r="D88" s="23">
        <v>19</v>
      </c>
      <c r="E88" s="24">
        <v>472</v>
      </c>
      <c r="F88" s="23">
        <v>81</v>
      </c>
      <c r="G88" s="26">
        <v>46.5</v>
      </c>
      <c r="H88" s="23">
        <v>81</v>
      </c>
    </row>
    <row r="89" spans="1:8" ht="18.75">
      <c r="A89" s="24">
        <v>11.6</v>
      </c>
      <c r="B89" s="23">
        <v>19</v>
      </c>
      <c r="C89" s="25" t="s">
        <v>238</v>
      </c>
      <c r="D89" s="23">
        <v>18</v>
      </c>
      <c r="E89" s="24">
        <v>475</v>
      </c>
      <c r="F89" s="23">
        <v>82</v>
      </c>
      <c r="G89" s="26">
        <v>47</v>
      </c>
      <c r="H89" s="23">
        <v>82</v>
      </c>
    </row>
    <row r="90" spans="1:8" ht="18.75">
      <c r="A90" s="24" t="s">
        <v>27</v>
      </c>
      <c r="B90" s="23">
        <v>18</v>
      </c>
      <c r="C90" s="25" t="s">
        <v>239</v>
      </c>
      <c r="D90" s="23">
        <v>17</v>
      </c>
      <c r="E90" s="24">
        <v>478</v>
      </c>
      <c r="F90" s="23">
        <v>83</v>
      </c>
      <c r="G90" s="26">
        <v>47.5</v>
      </c>
      <c r="H90" s="23">
        <v>83</v>
      </c>
    </row>
    <row r="91" spans="1:8" ht="18.75">
      <c r="A91" s="24">
        <v>11.7</v>
      </c>
      <c r="B91" s="23">
        <v>17</v>
      </c>
      <c r="C91" s="25" t="s">
        <v>240</v>
      </c>
      <c r="D91" s="23">
        <v>16</v>
      </c>
      <c r="E91" s="24">
        <v>481</v>
      </c>
      <c r="F91" s="23">
        <v>84</v>
      </c>
      <c r="G91" s="26">
        <v>48</v>
      </c>
      <c r="H91" s="23">
        <v>84</v>
      </c>
    </row>
    <row r="92" spans="1:8" ht="18.75">
      <c r="A92" s="24" t="s">
        <v>27</v>
      </c>
      <c r="B92" s="23">
        <v>16</v>
      </c>
      <c r="C92" s="25" t="s">
        <v>241</v>
      </c>
      <c r="D92" s="23">
        <v>15</v>
      </c>
      <c r="E92" s="24">
        <v>484</v>
      </c>
      <c r="F92" s="23">
        <v>85</v>
      </c>
      <c r="G92" s="26">
        <v>48.5</v>
      </c>
      <c r="H92" s="23">
        <v>85</v>
      </c>
    </row>
    <row r="93" spans="1:8" ht="18.75">
      <c r="A93" s="24">
        <v>11.8</v>
      </c>
      <c r="B93" s="23">
        <v>15</v>
      </c>
      <c r="C93" s="25" t="s">
        <v>242</v>
      </c>
      <c r="D93" s="23">
        <v>14</v>
      </c>
      <c r="E93" s="24">
        <v>487</v>
      </c>
      <c r="F93" s="23">
        <v>86</v>
      </c>
      <c r="G93" s="26">
        <v>49</v>
      </c>
      <c r="H93" s="23">
        <v>86</v>
      </c>
    </row>
    <row r="94" spans="1:8" ht="18.75">
      <c r="A94" s="24">
        <v>11.9</v>
      </c>
      <c r="B94" s="23">
        <v>14</v>
      </c>
      <c r="C94" s="25" t="s">
        <v>243</v>
      </c>
      <c r="D94" s="23">
        <v>13</v>
      </c>
      <c r="E94" s="24">
        <v>490</v>
      </c>
      <c r="F94" s="23">
        <v>87</v>
      </c>
      <c r="G94" s="26">
        <v>49.5</v>
      </c>
      <c r="H94" s="23">
        <v>87</v>
      </c>
    </row>
    <row r="95" spans="1:8" ht="18.75">
      <c r="A95" s="24">
        <v>12</v>
      </c>
      <c r="B95" s="23">
        <v>13</v>
      </c>
      <c r="C95" s="25" t="s">
        <v>244</v>
      </c>
      <c r="D95" s="23">
        <v>12</v>
      </c>
      <c r="E95" s="24">
        <v>493</v>
      </c>
      <c r="F95" s="23">
        <v>88</v>
      </c>
      <c r="G95" s="26">
        <v>50</v>
      </c>
      <c r="H95" s="23">
        <v>88</v>
      </c>
    </row>
    <row r="96" spans="1:8" ht="18.75">
      <c r="A96" s="24">
        <v>12.1</v>
      </c>
      <c r="B96" s="23">
        <v>12</v>
      </c>
      <c r="C96" s="25" t="s">
        <v>245</v>
      </c>
      <c r="D96" s="23">
        <v>11</v>
      </c>
      <c r="E96" s="24">
        <v>495</v>
      </c>
      <c r="F96" s="23">
        <v>89</v>
      </c>
      <c r="G96" s="26">
        <v>50.5</v>
      </c>
      <c r="H96" s="23">
        <v>89</v>
      </c>
    </row>
    <row r="97" spans="1:8" ht="18.75">
      <c r="A97" s="24">
        <v>12.2</v>
      </c>
      <c r="B97" s="23">
        <v>11</v>
      </c>
      <c r="C97" s="25" t="s">
        <v>246</v>
      </c>
      <c r="D97" s="23">
        <v>10</v>
      </c>
      <c r="E97" s="24">
        <v>498</v>
      </c>
      <c r="F97" s="23">
        <v>90</v>
      </c>
      <c r="G97" s="26">
        <v>51</v>
      </c>
      <c r="H97" s="23">
        <v>90</v>
      </c>
    </row>
    <row r="98" spans="1:8" ht="18.75">
      <c r="A98" s="24">
        <v>12.3</v>
      </c>
      <c r="B98" s="23">
        <v>10</v>
      </c>
      <c r="C98" s="25" t="s">
        <v>247</v>
      </c>
      <c r="D98" s="23">
        <v>9</v>
      </c>
      <c r="E98" s="24">
        <v>500</v>
      </c>
      <c r="F98" s="23">
        <v>91</v>
      </c>
      <c r="G98" s="26">
        <v>51.5</v>
      </c>
      <c r="H98" s="23">
        <v>91</v>
      </c>
    </row>
    <row r="99" spans="1:8" ht="18.75">
      <c r="A99" s="24">
        <v>12.4</v>
      </c>
      <c r="B99" s="23">
        <v>9</v>
      </c>
      <c r="C99" s="25" t="s">
        <v>248</v>
      </c>
      <c r="D99" s="23">
        <v>8</v>
      </c>
      <c r="E99" s="24">
        <v>503</v>
      </c>
      <c r="F99" s="23">
        <v>92</v>
      </c>
      <c r="G99" s="26">
        <v>52</v>
      </c>
      <c r="H99" s="23">
        <v>92</v>
      </c>
    </row>
    <row r="100" spans="1:8" ht="18.75">
      <c r="A100" s="24">
        <v>12.5</v>
      </c>
      <c r="B100" s="23">
        <v>8</v>
      </c>
      <c r="C100" s="25" t="s">
        <v>249</v>
      </c>
      <c r="D100" s="23">
        <v>7</v>
      </c>
      <c r="E100" s="24">
        <v>505</v>
      </c>
      <c r="F100" s="23">
        <v>93</v>
      </c>
      <c r="G100" s="26">
        <v>52.5</v>
      </c>
      <c r="H100" s="23">
        <v>93</v>
      </c>
    </row>
    <row r="101" spans="1:8" ht="18.75">
      <c r="A101" s="25">
        <v>12.7</v>
      </c>
      <c r="B101" s="23">
        <v>7</v>
      </c>
      <c r="C101" s="25" t="s">
        <v>250</v>
      </c>
      <c r="D101" s="23">
        <v>6</v>
      </c>
      <c r="E101" s="24">
        <v>508</v>
      </c>
      <c r="F101" s="23">
        <v>94</v>
      </c>
      <c r="G101" s="26">
        <v>53</v>
      </c>
      <c r="H101" s="23">
        <v>94</v>
      </c>
    </row>
    <row r="102" spans="1:8" ht="18.75">
      <c r="A102" s="25">
        <v>12.8</v>
      </c>
      <c r="B102" s="23">
        <v>6</v>
      </c>
      <c r="C102" s="25" t="s">
        <v>125</v>
      </c>
      <c r="D102" s="23">
        <v>5</v>
      </c>
      <c r="E102" s="24">
        <v>510</v>
      </c>
      <c r="F102" s="23">
        <v>95</v>
      </c>
      <c r="G102" s="26">
        <v>53.5</v>
      </c>
      <c r="H102" s="23">
        <v>95</v>
      </c>
    </row>
    <row r="103" spans="1:8" ht="18.75">
      <c r="A103" s="25">
        <v>12.9</v>
      </c>
      <c r="B103" s="23">
        <v>5</v>
      </c>
      <c r="C103" s="25" t="s">
        <v>126</v>
      </c>
      <c r="D103" s="23">
        <v>4</v>
      </c>
      <c r="E103" s="24">
        <v>512</v>
      </c>
      <c r="F103" s="23">
        <v>96</v>
      </c>
      <c r="G103" s="26">
        <v>54</v>
      </c>
      <c r="H103" s="23">
        <v>96</v>
      </c>
    </row>
    <row r="104" spans="1:8" ht="18.75">
      <c r="A104" s="25">
        <v>13</v>
      </c>
      <c r="B104" s="23">
        <v>4</v>
      </c>
      <c r="C104" s="25" t="s">
        <v>127</v>
      </c>
      <c r="D104" s="23">
        <v>3</v>
      </c>
      <c r="E104" s="24">
        <v>515</v>
      </c>
      <c r="F104" s="23">
        <v>97</v>
      </c>
      <c r="G104" s="26">
        <v>54.5</v>
      </c>
      <c r="H104" s="23">
        <v>97</v>
      </c>
    </row>
    <row r="105" spans="1:8" ht="18.75">
      <c r="A105" s="25">
        <v>13.1</v>
      </c>
      <c r="B105" s="23">
        <v>3</v>
      </c>
      <c r="C105" s="25" t="s">
        <v>128</v>
      </c>
      <c r="D105" s="23">
        <v>2</v>
      </c>
      <c r="E105" s="24">
        <v>517</v>
      </c>
      <c r="F105" s="23">
        <v>98</v>
      </c>
      <c r="G105" s="26">
        <v>55</v>
      </c>
      <c r="H105" s="23">
        <v>98</v>
      </c>
    </row>
    <row r="106" spans="1:8" ht="18.75">
      <c r="A106" s="25">
        <v>13.2</v>
      </c>
      <c r="B106" s="23">
        <v>2</v>
      </c>
      <c r="C106" s="25" t="s">
        <v>129</v>
      </c>
      <c r="D106" s="23">
        <v>1</v>
      </c>
      <c r="E106" s="24">
        <v>519</v>
      </c>
      <c r="F106" s="23">
        <v>99</v>
      </c>
      <c r="G106" s="26">
        <v>55.5</v>
      </c>
      <c r="H106" s="23">
        <v>99</v>
      </c>
    </row>
    <row r="107" spans="1:8" ht="18.75">
      <c r="A107" s="25">
        <v>13.3</v>
      </c>
      <c r="B107" s="23">
        <v>1</v>
      </c>
      <c r="C107" s="25" t="s">
        <v>22</v>
      </c>
      <c r="D107" s="23">
        <v>1</v>
      </c>
      <c r="E107" s="22">
        <v>520</v>
      </c>
      <c r="F107" s="23">
        <v>100</v>
      </c>
      <c r="G107" s="26">
        <v>56</v>
      </c>
      <c r="H107" s="23">
        <v>100</v>
      </c>
    </row>
    <row r="108" spans="1:8" ht="18.75">
      <c r="A108" s="15" t="s">
        <v>158</v>
      </c>
      <c r="B108" s="31">
        <v>0</v>
      </c>
      <c r="C108" s="15" t="s">
        <v>251</v>
      </c>
      <c r="D108" s="31">
        <v>0</v>
      </c>
      <c r="E108" s="15" t="s">
        <v>252</v>
      </c>
      <c r="F108" s="31">
        <v>100</v>
      </c>
      <c r="G108" s="15" t="s">
        <v>253</v>
      </c>
      <c r="H108" s="31">
        <v>100</v>
      </c>
    </row>
    <row r="109" spans="1:8" ht="18.75">
      <c r="A109" s="15">
        <v>0</v>
      </c>
      <c r="B109" s="31">
        <v>0</v>
      </c>
      <c r="C109" s="15">
        <v>0</v>
      </c>
      <c r="D109" s="31">
        <v>0</v>
      </c>
      <c r="E109" s="15"/>
      <c r="F109" s="31"/>
      <c r="G109" s="15"/>
      <c r="H109" s="31">
        <v>0</v>
      </c>
    </row>
    <row r="110" spans="1:8" ht="18.75">
      <c r="A110" s="15">
        <v>0</v>
      </c>
      <c r="B110" s="31">
        <v>0</v>
      </c>
      <c r="C110" s="15"/>
      <c r="D110" s="31">
        <v>0</v>
      </c>
      <c r="E110" s="15"/>
      <c r="F110" s="31">
        <v>0</v>
      </c>
      <c r="G110" s="15"/>
      <c r="H110" s="31">
        <v>0</v>
      </c>
    </row>
  </sheetData>
  <sheetProtection algorithmName="SHA-512" hashValue="tSh84oCYJ3Hm0szWP6AAu3kWaSOzQUWRhA2caD8pl9Oo5GzjilS2hmb8u499j14Q+fIEywWt3N6WGdvAzfewwQ==" saltValue="plx3uUs+rhKfOgANw0eUpg==" spinCount="100000" sheet="1" objects="1" scenarios="1"/>
  <sortState ref="H6:H107">
    <sortCondition ref="H6:H107"/>
  </sortState>
  <mergeCells count="2">
    <mergeCell ref="A1:G2"/>
    <mergeCell ref="A4:G4"/>
  </mergeCells>
  <pageMargins left="0.84375" right="0.5729166666666666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493"/>
  <sheetViews>
    <sheetView tabSelected="1" view="pageLayout" zoomScaleNormal="100" workbookViewId="0">
      <selection activeCell="A9" sqref="A9:B9"/>
    </sheetView>
  </sheetViews>
  <sheetFormatPr defaultRowHeight="15.75"/>
  <cols>
    <col min="1" max="1" width="14.75" customWidth="1"/>
    <col min="2" max="2" width="24.5" customWidth="1"/>
    <col min="3" max="3" width="6.5" customWidth="1"/>
    <col min="4" max="4" width="5.5" customWidth="1"/>
    <col min="5" max="5" width="6.5" customWidth="1"/>
    <col min="6" max="6" width="5.5" customWidth="1"/>
    <col min="7" max="7" width="6.5" customWidth="1"/>
    <col min="8" max="8" width="5.5" customWidth="1"/>
    <col min="9" max="9" width="6.75" customWidth="1"/>
    <col min="10" max="10" width="5.5" customWidth="1"/>
    <col min="11" max="11" width="11.625" customWidth="1"/>
    <col min="12" max="12" width="9.625" customWidth="1"/>
    <col min="13" max="13" width="11.875" customWidth="1"/>
    <col min="14" max="14" width="8.375" customWidth="1"/>
    <col min="15" max="15" width="9" hidden="1" customWidth="1"/>
    <col min="16" max="17" width="9" customWidth="1"/>
  </cols>
  <sheetData>
    <row r="1" spans="1:20" ht="37.5" customHeight="1">
      <c r="A1" s="66" t="s">
        <v>275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20" ht="18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20" ht="18.75" customHeight="1">
      <c r="A3" s="79" t="s">
        <v>276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5"/>
      <c r="P3" s="5"/>
      <c r="Q3" s="5"/>
      <c r="R3" s="5"/>
      <c r="S3" s="5"/>
      <c r="T3" s="5"/>
    </row>
    <row r="4" spans="1:20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>
      <c r="A5" s="79" t="s">
        <v>13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2"/>
      <c r="P5" s="2"/>
      <c r="Q5" s="2"/>
      <c r="R5" s="2"/>
      <c r="S5" s="2"/>
      <c r="T5" s="2"/>
    </row>
    <row r="6" spans="1:20" ht="18.75">
      <c r="A6" s="79" t="s">
        <v>273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4"/>
      <c r="P6" s="4"/>
      <c r="Q6" s="4"/>
      <c r="R6" s="4"/>
      <c r="S6" s="4"/>
      <c r="T6" s="4"/>
    </row>
    <row r="7" spans="1:20" ht="18.75">
      <c r="A7" s="79" t="s">
        <v>255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4"/>
      <c r="P7" s="4"/>
      <c r="Q7" s="4"/>
      <c r="R7" s="4"/>
      <c r="S7" s="4"/>
      <c r="T7" s="4"/>
    </row>
    <row r="8" spans="1:20">
      <c r="A8" s="80" t="s">
        <v>14</v>
      </c>
      <c r="B8" s="8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>
      <c r="A9" s="81" t="s">
        <v>290</v>
      </c>
      <c r="B9" s="8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>
      <c r="A10" s="69" t="s">
        <v>289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70"/>
      <c r="M10" s="70"/>
      <c r="N10" s="70"/>
      <c r="O10" s="5"/>
      <c r="P10" s="5"/>
      <c r="Q10" s="5"/>
      <c r="R10" s="5"/>
      <c r="S10" s="5"/>
      <c r="T10" s="5"/>
    </row>
    <row r="11" spans="1:20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3" t="s">
        <v>155</v>
      </c>
      <c r="P11" s="6"/>
      <c r="Q11" s="6"/>
      <c r="R11" s="6"/>
      <c r="S11" s="6"/>
      <c r="T11" s="6"/>
    </row>
    <row r="12" spans="1:20" ht="33.75" customHeight="1">
      <c r="A12" s="71" t="s">
        <v>0</v>
      </c>
      <c r="B12" s="73" t="s">
        <v>11</v>
      </c>
      <c r="C12" s="75" t="s">
        <v>1</v>
      </c>
      <c r="D12" s="75"/>
      <c r="E12" s="76" t="s">
        <v>5</v>
      </c>
      <c r="F12" s="76"/>
      <c r="G12" s="75" t="s">
        <v>24</v>
      </c>
      <c r="H12" s="75"/>
      <c r="I12" s="77" t="s">
        <v>6</v>
      </c>
      <c r="J12" s="78"/>
      <c r="K12" s="71" t="s">
        <v>7</v>
      </c>
      <c r="L12" s="71" t="s">
        <v>8</v>
      </c>
      <c r="M12" s="71" t="s">
        <v>9</v>
      </c>
      <c r="N12" s="71" t="s">
        <v>10</v>
      </c>
      <c r="O12" s="32">
        <v>4</v>
      </c>
    </row>
    <row r="13" spans="1:20" ht="22.5" customHeight="1">
      <c r="A13" s="72"/>
      <c r="B13" s="74"/>
      <c r="C13" s="1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72"/>
      <c r="L13" s="72"/>
      <c r="M13" s="72"/>
      <c r="N13" s="72"/>
    </row>
    <row r="14" spans="1:20" ht="15.75" customHeight="1">
      <c r="A14" s="57" t="s">
        <v>12</v>
      </c>
      <c r="B14" s="51" t="s">
        <v>281</v>
      </c>
      <c r="C14" s="52">
        <f>'60+длина'!C13</f>
        <v>9.3000000000000007</v>
      </c>
      <c r="D14" s="52">
        <f>'60+длина'!D13</f>
        <v>78</v>
      </c>
      <c r="E14" s="52">
        <f>'60+длина'!E13</f>
        <v>340</v>
      </c>
      <c r="F14" s="52">
        <f>'60+длина'!F13</f>
        <v>35</v>
      </c>
      <c r="G14" s="52"/>
      <c r="H14" s="52"/>
      <c r="I14" s="52"/>
      <c r="J14" s="52"/>
      <c r="K14" s="52">
        <f>'60+длина'!G13</f>
        <v>113</v>
      </c>
      <c r="L14" s="52">
        <f>'60+длина'!H13</f>
        <v>1</v>
      </c>
      <c r="M14" s="82">
        <f ca="1">SUMPRODUCT(LARGE($K$14:$K$19,ROW(INDIRECT("L1:L"&amp;O12))))</f>
        <v>453</v>
      </c>
      <c r="N14" s="85">
        <f ca="1">'Командный зачет (двоеборье)'!C12</f>
        <v>1</v>
      </c>
      <c r="O14" t="str">
        <f>A10</f>
        <v>КОМАНДА 1 МБОУ СОШ  № 12</v>
      </c>
    </row>
    <row r="15" spans="1:20" ht="15.75" customHeight="1">
      <c r="A15" s="58"/>
      <c r="B15" s="51" t="s">
        <v>282</v>
      </c>
      <c r="C15" s="52">
        <f>'60+длина'!C14</f>
        <v>9</v>
      </c>
      <c r="D15" s="52">
        <f>'60+длина'!D14</f>
        <v>84</v>
      </c>
      <c r="E15" s="52">
        <f>'60+длина'!E14</f>
        <v>315</v>
      </c>
      <c r="F15" s="52">
        <f>'60+длина'!F14</f>
        <v>28</v>
      </c>
      <c r="G15" s="52"/>
      <c r="H15" s="52"/>
      <c r="I15" s="52"/>
      <c r="J15" s="52"/>
      <c r="K15" s="52">
        <f>'60+длина'!G14</f>
        <v>112</v>
      </c>
      <c r="L15" s="52">
        <f>'60+длина'!H14</f>
        <v>2</v>
      </c>
      <c r="M15" s="83"/>
      <c r="N15" s="86"/>
      <c r="O15" t="str">
        <f>A10</f>
        <v>КОМАНДА 1 МБОУ СОШ  № 12</v>
      </c>
    </row>
    <row r="16" spans="1:20" ht="15.75" customHeight="1">
      <c r="A16" s="59"/>
      <c r="B16" s="51" t="s">
        <v>283</v>
      </c>
      <c r="C16" s="52">
        <f>'60+длина'!C15</f>
        <v>9.5</v>
      </c>
      <c r="D16" s="52">
        <f>'60+длина'!D15</f>
        <v>74</v>
      </c>
      <c r="E16" s="52">
        <f>'60+длина'!E15</f>
        <v>325</v>
      </c>
      <c r="F16" s="52">
        <f>'60+длина'!F15</f>
        <v>31</v>
      </c>
      <c r="G16" s="52"/>
      <c r="H16" s="52"/>
      <c r="I16" s="52"/>
      <c r="J16" s="52"/>
      <c r="K16" s="52">
        <f>'60+длина'!G15</f>
        <v>105</v>
      </c>
      <c r="L16" s="52">
        <f>'60+длина'!H15</f>
        <v>3</v>
      </c>
      <c r="M16" s="83"/>
      <c r="N16" s="86"/>
      <c r="O16" t="str">
        <f>A10</f>
        <v>КОМАНДА 1 МБОУ СОШ  № 12</v>
      </c>
    </row>
    <row r="17" spans="1:15" ht="15.75" customHeight="1">
      <c r="A17" s="57" t="s">
        <v>256</v>
      </c>
      <c r="B17" s="51" t="s">
        <v>284</v>
      </c>
      <c r="C17" s="52"/>
      <c r="D17" s="52"/>
      <c r="E17" s="52"/>
      <c r="F17" s="52"/>
      <c r="G17" s="52" t="str">
        <f>'500+метание '!C13</f>
        <v>1.56,8</v>
      </c>
      <c r="H17" s="52">
        <f>'500+метание '!D13</f>
        <v>61</v>
      </c>
      <c r="I17" s="52">
        <f>'500+метание '!E13</f>
        <v>37</v>
      </c>
      <c r="J17" s="52">
        <f>'500+метание '!F13</f>
        <v>62</v>
      </c>
      <c r="K17" s="52">
        <f>'500+метание '!G13</f>
        <v>123</v>
      </c>
      <c r="L17" s="52">
        <f>'500+метание '!H13</f>
        <v>1</v>
      </c>
      <c r="M17" s="83"/>
      <c r="N17" s="86"/>
      <c r="O17" t="str">
        <f>A10</f>
        <v>КОМАНДА 1 МБОУ СОШ  № 12</v>
      </c>
    </row>
    <row r="18" spans="1:15" ht="15.75" customHeight="1">
      <c r="A18" s="58"/>
      <c r="B18" s="51" t="s">
        <v>285</v>
      </c>
      <c r="C18" s="52"/>
      <c r="D18" s="52"/>
      <c r="E18" s="52"/>
      <c r="F18" s="52"/>
      <c r="G18" s="52" t="str">
        <f>'500+метание '!C14</f>
        <v>2.28,4</v>
      </c>
      <c r="H18" s="52">
        <f>'500+метание '!D14</f>
        <v>29</v>
      </c>
      <c r="I18" s="52">
        <f>'500+метание '!E14</f>
        <v>22</v>
      </c>
      <c r="J18" s="52">
        <f>'500+метание '!F14</f>
        <v>32</v>
      </c>
      <c r="K18" s="52">
        <f>'500+метание '!G14</f>
        <v>61</v>
      </c>
      <c r="L18" s="52">
        <f>'500+метание '!H14</f>
        <v>3</v>
      </c>
      <c r="M18" s="83"/>
      <c r="N18" s="86"/>
      <c r="O18" t="str">
        <f>A10</f>
        <v>КОМАНДА 1 МБОУ СОШ  № 12</v>
      </c>
    </row>
    <row r="19" spans="1:15" ht="15.75" customHeight="1">
      <c r="A19" s="59"/>
      <c r="B19" s="51" t="s">
        <v>286</v>
      </c>
      <c r="C19" s="52"/>
      <c r="D19" s="52"/>
      <c r="E19" s="52"/>
      <c r="F19" s="52"/>
      <c r="G19" s="52" t="str">
        <f>'500+метание '!C15</f>
        <v>2.31,5</v>
      </c>
      <c r="H19" s="52">
        <f>'500+метание '!D15</f>
        <v>26</v>
      </c>
      <c r="I19" s="52">
        <f>'500+метание '!E15</f>
        <v>45</v>
      </c>
      <c r="J19" s="52">
        <f>'500+метание '!F15</f>
        <v>78</v>
      </c>
      <c r="K19" s="52">
        <f>'500+метание '!G15</f>
        <v>104</v>
      </c>
      <c r="L19" s="52">
        <f>'500+метание '!H15</f>
        <v>2</v>
      </c>
      <c r="M19" s="84"/>
      <c r="N19" s="87"/>
      <c r="O19" t="str">
        <f>A10</f>
        <v>КОМАНДА 1 МБОУ СОШ  № 12</v>
      </c>
    </row>
    <row r="22" spans="1:15" ht="18.75">
      <c r="A22" s="68" t="s">
        <v>134</v>
      </c>
      <c r="B22" s="68"/>
      <c r="C22" t="s">
        <v>287</v>
      </c>
    </row>
    <row r="25" spans="1:15" ht="18.75">
      <c r="A25" s="68" t="s">
        <v>135</v>
      </c>
      <c r="B25" s="68"/>
      <c r="C25" t="s">
        <v>288</v>
      </c>
    </row>
    <row r="27" spans="1:15" ht="37.5" customHeight="1">
      <c r="A27" s="66" t="s">
        <v>270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5" ht="18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5" ht="18.75">
      <c r="A29" s="79" t="s">
        <v>259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5" ht="18.75">
      <c r="A31" s="79" t="s">
        <v>13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5" ht="18.75">
      <c r="A32" s="79" t="s">
        <v>273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5" ht="18.75">
      <c r="A33" s="79" t="s">
        <v>255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1:15">
      <c r="A34" s="80" t="s">
        <v>14</v>
      </c>
      <c r="B34" s="80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5">
      <c r="A35" s="81" t="s">
        <v>15</v>
      </c>
      <c r="B35" s="8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5">
      <c r="A36" s="69" t="s">
        <v>137</v>
      </c>
      <c r="B36" s="69"/>
      <c r="C36" s="69"/>
      <c r="D36" s="69"/>
      <c r="E36" s="69"/>
      <c r="F36" s="69"/>
      <c r="G36" s="69"/>
      <c r="H36" s="69"/>
      <c r="I36" s="69"/>
      <c r="J36" s="69"/>
      <c r="K36" s="70"/>
      <c r="L36" s="70"/>
      <c r="M36" s="70"/>
      <c r="N36" s="70"/>
    </row>
    <row r="37" spans="1: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5" ht="33.75" customHeight="1">
      <c r="A38" s="71" t="s">
        <v>0</v>
      </c>
      <c r="B38" s="73" t="s">
        <v>11</v>
      </c>
      <c r="C38" s="75" t="s">
        <v>1</v>
      </c>
      <c r="D38" s="75"/>
      <c r="E38" s="76" t="s">
        <v>5</v>
      </c>
      <c r="F38" s="76"/>
      <c r="G38" s="75" t="s">
        <v>24</v>
      </c>
      <c r="H38" s="75"/>
      <c r="I38" s="77" t="s">
        <v>6</v>
      </c>
      <c r="J38" s="78"/>
      <c r="K38" s="71" t="s">
        <v>7</v>
      </c>
      <c r="L38" s="71" t="s">
        <v>8</v>
      </c>
      <c r="M38" s="71" t="s">
        <v>9</v>
      </c>
      <c r="N38" s="71" t="s">
        <v>10</v>
      </c>
    </row>
    <row r="39" spans="1:15" ht="22.5" customHeight="1">
      <c r="A39" s="72"/>
      <c r="B39" s="74"/>
      <c r="C39" s="1" t="s">
        <v>2</v>
      </c>
      <c r="D39" s="1" t="s">
        <v>3</v>
      </c>
      <c r="E39" s="1" t="s">
        <v>2</v>
      </c>
      <c r="F39" s="1" t="s">
        <v>3</v>
      </c>
      <c r="G39" s="1" t="s">
        <v>2</v>
      </c>
      <c r="H39" s="1" t="s">
        <v>3</v>
      </c>
      <c r="I39" s="1" t="s">
        <v>2</v>
      </c>
      <c r="J39" s="1" t="s">
        <v>3</v>
      </c>
      <c r="K39" s="72"/>
      <c r="L39" s="72"/>
      <c r="M39" s="72"/>
      <c r="N39" s="72"/>
    </row>
    <row r="40" spans="1:15">
      <c r="A40" s="57" t="s">
        <v>12</v>
      </c>
      <c r="B40" s="11"/>
      <c r="C40" s="46">
        <f>'60+длина'!C16</f>
        <v>0</v>
      </c>
      <c r="D40" s="46">
        <f>'60+длина'!D16</f>
        <v>0</v>
      </c>
      <c r="E40" s="46">
        <f>'60+длина'!E16</f>
        <v>0</v>
      </c>
      <c r="F40" s="46">
        <f>'60+длина'!F16</f>
        <v>0</v>
      </c>
      <c r="G40" s="46"/>
      <c r="H40" s="46"/>
      <c r="I40" s="46"/>
      <c r="J40" s="46"/>
      <c r="K40" s="46">
        <f>'60+длина'!G16</f>
        <v>0</v>
      </c>
      <c r="L40" s="46">
        <f>'60+длина'!H16</f>
        <v>6</v>
      </c>
      <c r="M40" s="60">
        <f ca="1">SUMPRODUCT(LARGE($K$40:$K$45,ROW(INDIRECT("L1:L"&amp;O12))))</f>
        <v>100</v>
      </c>
      <c r="N40" s="63">
        <f ca="1">'Командный зачет (двоеборье)'!C13</f>
        <v>2</v>
      </c>
      <c r="O40" t="str">
        <f>A36</f>
        <v>КОМАНДА 2</v>
      </c>
    </row>
    <row r="41" spans="1:15">
      <c r="A41" s="58"/>
      <c r="B41" s="11"/>
      <c r="C41" s="46">
        <f>'60+длина'!C17</f>
        <v>6.9</v>
      </c>
      <c r="D41" s="46">
        <f>'60+длина'!D17</f>
        <v>100</v>
      </c>
      <c r="E41" s="46">
        <f>'60+длина'!E17</f>
        <v>0</v>
      </c>
      <c r="F41" s="46">
        <f>'60+длина'!F17</f>
        <v>0</v>
      </c>
      <c r="G41" s="46"/>
      <c r="H41" s="46"/>
      <c r="I41" s="46"/>
      <c r="J41" s="46"/>
      <c r="K41" s="46">
        <f>'60+длина'!G17</f>
        <v>100</v>
      </c>
      <c r="L41" s="46">
        <f>'60+длина'!H17</f>
        <v>4</v>
      </c>
      <c r="M41" s="61"/>
      <c r="N41" s="64"/>
      <c r="O41" t="str">
        <f>A36</f>
        <v>КОМАНДА 2</v>
      </c>
    </row>
    <row r="42" spans="1:15">
      <c r="A42" s="59"/>
      <c r="B42" s="11"/>
      <c r="C42" s="46">
        <f>'60+длина'!C18</f>
        <v>0</v>
      </c>
      <c r="D42" s="46">
        <f>'60+длина'!D18</f>
        <v>0</v>
      </c>
      <c r="E42" s="46">
        <f>'60+длина'!E18</f>
        <v>0</v>
      </c>
      <c r="F42" s="46">
        <f>'60+длина'!F18</f>
        <v>0</v>
      </c>
      <c r="G42" s="46"/>
      <c r="H42" s="46"/>
      <c r="I42" s="46"/>
      <c r="J42" s="46"/>
      <c r="K42" s="46">
        <f>'60+длина'!G18</f>
        <v>0</v>
      </c>
      <c r="L42" s="46">
        <f>'60+длина'!H18</f>
        <v>6</v>
      </c>
      <c r="M42" s="61"/>
      <c r="N42" s="64"/>
      <c r="O42" t="str">
        <f>A36</f>
        <v>КОМАНДА 2</v>
      </c>
    </row>
    <row r="43" spans="1:15">
      <c r="A43" s="57" t="s">
        <v>256</v>
      </c>
      <c r="B43" s="11"/>
      <c r="C43" s="46"/>
      <c r="D43" s="46"/>
      <c r="E43" s="46"/>
      <c r="F43" s="46"/>
      <c r="G43" s="46">
        <f>'500+метание '!C16</f>
        <v>0</v>
      </c>
      <c r="H43" s="46">
        <f>'500+метание '!D16</f>
        <v>0</v>
      </c>
      <c r="I43" s="46">
        <f>'500+метание '!E16</f>
        <v>0</v>
      </c>
      <c r="J43" s="46">
        <f>'500+метание '!F16</f>
        <v>0</v>
      </c>
      <c r="K43" s="46">
        <f>'500+метание '!G16</f>
        <v>0</v>
      </c>
      <c r="L43" s="46">
        <f>'500+метание '!H16</f>
        <v>4</v>
      </c>
      <c r="M43" s="61"/>
      <c r="N43" s="64"/>
      <c r="O43" t="str">
        <f>A36</f>
        <v>КОМАНДА 2</v>
      </c>
    </row>
    <row r="44" spans="1:15">
      <c r="A44" s="58"/>
      <c r="B44" s="11"/>
      <c r="C44" s="46"/>
      <c r="D44" s="46"/>
      <c r="E44" s="46"/>
      <c r="F44" s="46"/>
      <c r="G44" s="46">
        <f>'500+метание '!C17</f>
        <v>0</v>
      </c>
      <c r="H44" s="46">
        <f>'500+метание '!D17</f>
        <v>0</v>
      </c>
      <c r="I44" s="46">
        <f>'500+метание '!E17</f>
        <v>0</v>
      </c>
      <c r="J44" s="46">
        <f>'500+метание '!F17</f>
        <v>0</v>
      </c>
      <c r="K44" s="46">
        <f>'500+метание '!G17</f>
        <v>0</v>
      </c>
      <c r="L44" s="46">
        <f>'500+метание '!H17</f>
        <v>4</v>
      </c>
      <c r="M44" s="61"/>
      <c r="N44" s="64"/>
      <c r="O44" t="str">
        <f>A36</f>
        <v>КОМАНДА 2</v>
      </c>
    </row>
    <row r="45" spans="1:15">
      <c r="A45" s="59"/>
      <c r="B45" s="11"/>
      <c r="C45" s="46"/>
      <c r="D45" s="46"/>
      <c r="E45" s="46"/>
      <c r="F45" s="46"/>
      <c r="G45" s="46">
        <f>'500+метание '!C18</f>
        <v>0</v>
      </c>
      <c r="H45" s="46">
        <f>'500+метание '!D18</f>
        <v>0</v>
      </c>
      <c r="I45" s="46">
        <f>'500+метание '!E18</f>
        <v>0</v>
      </c>
      <c r="J45" s="46">
        <f>'500+метание '!F18</f>
        <v>0</v>
      </c>
      <c r="K45" s="46">
        <f>'500+метание '!G18</f>
        <v>0</v>
      </c>
      <c r="L45" s="46">
        <f>'500+метание '!H18</f>
        <v>4</v>
      </c>
      <c r="M45" s="62"/>
      <c r="N45" s="65"/>
      <c r="O45" t="str">
        <f>A36</f>
        <v>КОМАНДА 2</v>
      </c>
    </row>
    <row r="48" spans="1:15" ht="18.75">
      <c r="A48" s="68" t="s">
        <v>134</v>
      </c>
      <c r="B48" s="68"/>
    </row>
    <row r="51" spans="1:14" ht="18.75">
      <c r="A51" s="68" t="s">
        <v>135</v>
      </c>
      <c r="B51" s="68"/>
    </row>
    <row r="53" spans="1:14" ht="37.5" customHeight="1">
      <c r="A53" s="66" t="s">
        <v>270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</row>
    <row r="54" spans="1:14" ht="18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8.75">
      <c r="A55" s="79" t="s">
        <v>259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8.75">
      <c r="A57" s="79" t="s">
        <v>13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1:14" ht="18.75">
      <c r="A58" s="79" t="s">
        <v>273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1:14" ht="18.75">
      <c r="A59" s="79" t="s">
        <v>255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1:14">
      <c r="A60" s="80" t="s">
        <v>14</v>
      </c>
      <c r="B60" s="8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>
      <c r="A61" s="81" t="s">
        <v>15</v>
      </c>
      <c r="B61" s="8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>
      <c r="A62" s="69" t="s">
        <v>138</v>
      </c>
      <c r="B62" s="69"/>
      <c r="C62" s="69"/>
      <c r="D62" s="69"/>
      <c r="E62" s="69"/>
      <c r="F62" s="69"/>
      <c r="G62" s="69"/>
      <c r="H62" s="69"/>
      <c r="I62" s="69"/>
      <c r="J62" s="69"/>
      <c r="K62" s="70"/>
      <c r="L62" s="70"/>
      <c r="M62" s="70"/>
      <c r="N62" s="70"/>
    </row>
    <row r="63" spans="1:14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33.75" customHeight="1">
      <c r="A64" s="71" t="s">
        <v>0</v>
      </c>
      <c r="B64" s="73" t="s">
        <v>11</v>
      </c>
      <c r="C64" s="75" t="s">
        <v>1</v>
      </c>
      <c r="D64" s="75"/>
      <c r="E64" s="76" t="s">
        <v>5</v>
      </c>
      <c r="F64" s="76"/>
      <c r="G64" s="75" t="s">
        <v>24</v>
      </c>
      <c r="H64" s="75"/>
      <c r="I64" s="77" t="s">
        <v>6</v>
      </c>
      <c r="J64" s="78"/>
      <c r="K64" s="71" t="s">
        <v>7</v>
      </c>
      <c r="L64" s="71" t="s">
        <v>8</v>
      </c>
      <c r="M64" s="71" t="s">
        <v>9</v>
      </c>
      <c r="N64" s="71" t="s">
        <v>10</v>
      </c>
    </row>
    <row r="65" spans="1:15" ht="22.5" customHeight="1">
      <c r="A65" s="72"/>
      <c r="B65" s="74"/>
      <c r="C65" s="1" t="s">
        <v>2</v>
      </c>
      <c r="D65" s="1" t="s">
        <v>3</v>
      </c>
      <c r="E65" s="1" t="s">
        <v>2</v>
      </c>
      <c r="F65" s="1" t="s">
        <v>3</v>
      </c>
      <c r="G65" s="1" t="s">
        <v>2</v>
      </c>
      <c r="H65" s="1" t="s">
        <v>3</v>
      </c>
      <c r="I65" s="1" t="s">
        <v>2</v>
      </c>
      <c r="J65" s="1" t="s">
        <v>3</v>
      </c>
      <c r="K65" s="72"/>
      <c r="L65" s="72"/>
      <c r="M65" s="72"/>
      <c r="N65" s="72"/>
    </row>
    <row r="66" spans="1:15">
      <c r="A66" s="57" t="s">
        <v>12</v>
      </c>
      <c r="B66" s="11"/>
      <c r="C66" s="46">
        <f>'60+длина'!C19</f>
        <v>0</v>
      </c>
      <c r="D66" s="46">
        <f>'60+длина'!D19</f>
        <v>0</v>
      </c>
      <c r="E66" s="46">
        <f>'60+длина'!E19</f>
        <v>0</v>
      </c>
      <c r="F66" s="46">
        <f>'60+длина'!F19</f>
        <v>0</v>
      </c>
      <c r="G66" s="46"/>
      <c r="H66" s="46"/>
      <c r="I66" s="46"/>
      <c r="J66" s="46"/>
      <c r="K66" s="46">
        <f>'60+длина'!G19</f>
        <v>0</v>
      </c>
      <c r="L66" s="46">
        <f>'60+длина'!H19</f>
        <v>6</v>
      </c>
      <c r="M66" s="60">
        <f ca="1">SUMPRODUCT(LARGE($K$66:$K$71,ROW(INDIRECT("L1:L"&amp;O12))))</f>
        <v>0</v>
      </c>
      <c r="N66" s="63">
        <f ca="1">'Командный зачет (двоеборье)'!C14</f>
        <v>4</v>
      </c>
      <c r="O66" t="str">
        <f>A62</f>
        <v>КОМАНДА 3</v>
      </c>
    </row>
    <row r="67" spans="1:15">
      <c r="A67" s="58"/>
      <c r="B67" s="11"/>
      <c r="C67" s="46">
        <f>'60+длина'!C20</f>
        <v>0</v>
      </c>
      <c r="D67" s="46">
        <f>'60+длина'!D20</f>
        <v>0</v>
      </c>
      <c r="E67" s="46">
        <f>'60+длина'!E20</f>
        <v>0</v>
      </c>
      <c r="F67" s="46">
        <f>'60+длина'!F20</f>
        <v>0</v>
      </c>
      <c r="G67" s="46"/>
      <c r="H67" s="46"/>
      <c r="I67" s="46"/>
      <c r="J67" s="46"/>
      <c r="K67" s="46">
        <f>'60+длина'!G20</f>
        <v>0</v>
      </c>
      <c r="L67" s="46">
        <f>'60+длина'!H20</f>
        <v>6</v>
      </c>
      <c r="M67" s="61"/>
      <c r="N67" s="64"/>
      <c r="O67" t="str">
        <f>A62</f>
        <v>КОМАНДА 3</v>
      </c>
    </row>
    <row r="68" spans="1:15">
      <c r="A68" s="59"/>
      <c r="B68" s="11"/>
      <c r="C68" s="46">
        <f>'60+длина'!C21</f>
        <v>0</v>
      </c>
      <c r="D68" s="46">
        <f>'60+длина'!D21</f>
        <v>0</v>
      </c>
      <c r="E68" s="46">
        <f>'60+длина'!E21</f>
        <v>0</v>
      </c>
      <c r="F68" s="46">
        <f>'60+длина'!F21</f>
        <v>0</v>
      </c>
      <c r="G68" s="46"/>
      <c r="H68" s="46"/>
      <c r="I68" s="46"/>
      <c r="J68" s="46"/>
      <c r="K68" s="46">
        <f>'60+длина'!G21</f>
        <v>0</v>
      </c>
      <c r="L68" s="46">
        <f>'60+длина'!H21</f>
        <v>6</v>
      </c>
      <c r="M68" s="61"/>
      <c r="N68" s="64"/>
      <c r="O68" t="str">
        <f>A62</f>
        <v>КОМАНДА 3</v>
      </c>
    </row>
    <row r="69" spans="1:15">
      <c r="A69" s="57" t="s">
        <v>256</v>
      </c>
      <c r="B69" s="11"/>
      <c r="C69" s="46"/>
      <c r="D69" s="46"/>
      <c r="E69" s="46"/>
      <c r="F69" s="46"/>
      <c r="G69" s="46">
        <f>'500+метание '!C19</f>
        <v>0</v>
      </c>
      <c r="H69" s="46">
        <f>'500+метание '!D19</f>
        <v>0</v>
      </c>
      <c r="I69" s="46">
        <f>'500+метание '!E19</f>
        <v>0</v>
      </c>
      <c r="J69" s="46">
        <f>'500+метание '!F19</f>
        <v>0</v>
      </c>
      <c r="K69" s="46">
        <f>'500+метание '!G19</f>
        <v>0</v>
      </c>
      <c r="L69" s="46">
        <f>'500+метание '!H19</f>
        <v>4</v>
      </c>
      <c r="M69" s="61"/>
      <c r="N69" s="64"/>
      <c r="O69" t="str">
        <f>A62</f>
        <v>КОМАНДА 3</v>
      </c>
    </row>
    <row r="70" spans="1:15">
      <c r="A70" s="58"/>
      <c r="B70" s="11"/>
      <c r="C70" s="46"/>
      <c r="D70" s="46"/>
      <c r="E70" s="46"/>
      <c r="F70" s="46"/>
      <c r="G70" s="46">
        <f>'500+метание '!C20</f>
        <v>0</v>
      </c>
      <c r="H70" s="46">
        <f>'500+метание '!D20</f>
        <v>0</v>
      </c>
      <c r="I70" s="46">
        <f>'500+метание '!E20</f>
        <v>0</v>
      </c>
      <c r="J70" s="46">
        <f>'500+метание '!F20</f>
        <v>0</v>
      </c>
      <c r="K70" s="46">
        <f>'500+метание '!G20</f>
        <v>0</v>
      </c>
      <c r="L70" s="46">
        <f>'500+метание '!H20</f>
        <v>4</v>
      </c>
      <c r="M70" s="61"/>
      <c r="N70" s="64"/>
      <c r="O70" t="str">
        <f>A62</f>
        <v>КОМАНДА 3</v>
      </c>
    </row>
    <row r="71" spans="1:15">
      <c r="A71" s="59"/>
      <c r="B71" s="11"/>
      <c r="C71" s="46"/>
      <c r="D71" s="46"/>
      <c r="E71" s="46"/>
      <c r="F71" s="46"/>
      <c r="G71" s="46">
        <f>'500+метание '!C21</f>
        <v>0</v>
      </c>
      <c r="H71" s="46">
        <f>'500+метание '!D21</f>
        <v>0</v>
      </c>
      <c r="I71" s="46">
        <f>'500+метание '!E21</f>
        <v>0</v>
      </c>
      <c r="J71" s="46">
        <f>'500+метание '!F21</f>
        <v>0</v>
      </c>
      <c r="K71" s="46">
        <f>'500+метание '!G21</f>
        <v>0</v>
      </c>
      <c r="L71" s="46">
        <f>'500+метание '!H21</f>
        <v>4</v>
      </c>
      <c r="M71" s="62"/>
      <c r="N71" s="65"/>
      <c r="O71" t="str">
        <f>A62</f>
        <v>КОМАНДА 3</v>
      </c>
    </row>
    <row r="74" spans="1:15" ht="18.75">
      <c r="A74" s="68" t="s">
        <v>134</v>
      </c>
      <c r="B74" s="68"/>
    </row>
    <row r="77" spans="1:15" ht="18.75">
      <c r="A77" s="68" t="s">
        <v>135</v>
      </c>
      <c r="B77" s="68"/>
    </row>
    <row r="79" spans="1:15" ht="37.5" customHeight="1">
      <c r="A79" s="66" t="s">
        <v>270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5" ht="18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</row>
    <row r="81" spans="1:15" ht="18.75">
      <c r="A81" s="79" t="s">
        <v>259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1: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5" ht="18.75">
      <c r="A83" s="79" t="s">
        <v>13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</row>
    <row r="84" spans="1:15" ht="18.75">
      <c r="A84" s="79" t="s">
        <v>273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5" ht="18.75">
      <c r="A85" s="79" t="s">
        <v>255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1:15">
      <c r="A86" s="80" t="s">
        <v>14</v>
      </c>
      <c r="B86" s="80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5">
      <c r="A87" s="81" t="s">
        <v>15</v>
      </c>
      <c r="B87" s="8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5">
      <c r="A88" s="69" t="s">
        <v>139</v>
      </c>
      <c r="B88" s="69"/>
      <c r="C88" s="69"/>
      <c r="D88" s="69"/>
      <c r="E88" s="69"/>
      <c r="F88" s="69"/>
      <c r="G88" s="69"/>
      <c r="H88" s="69"/>
      <c r="I88" s="69"/>
      <c r="J88" s="69"/>
      <c r="K88" s="70"/>
      <c r="L88" s="70"/>
      <c r="M88" s="70"/>
      <c r="N88" s="70"/>
    </row>
    <row r="89" spans="1: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5" ht="33.75" customHeight="1">
      <c r="A90" s="71" t="s">
        <v>0</v>
      </c>
      <c r="B90" s="73" t="s">
        <v>11</v>
      </c>
      <c r="C90" s="75" t="s">
        <v>1</v>
      </c>
      <c r="D90" s="75"/>
      <c r="E90" s="76" t="s">
        <v>5</v>
      </c>
      <c r="F90" s="76"/>
      <c r="G90" s="75" t="s">
        <v>24</v>
      </c>
      <c r="H90" s="75"/>
      <c r="I90" s="77" t="s">
        <v>6</v>
      </c>
      <c r="J90" s="78"/>
      <c r="K90" s="71" t="s">
        <v>7</v>
      </c>
      <c r="L90" s="71" t="s">
        <v>8</v>
      </c>
      <c r="M90" s="71" t="s">
        <v>9</v>
      </c>
      <c r="N90" s="71" t="s">
        <v>10</v>
      </c>
    </row>
    <row r="91" spans="1:15" ht="22.5" customHeight="1">
      <c r="A91" s="72"/>
      <c r="B91" s="74"/>
      <c r="C91" s="1" t="s">
        <v>2</v>
      </c>
      <c r="D91" s="1" t="s">
        <v>3</v>
      </c>
      <c r="E91" s="1" t="s">
        <v>2</v>
      </c>
      <c r="F91" s="1" t="s">
        <v>3</v>
      </c>
      <c r="G91" s="1" t="s">
        <v>2</v>
      </c>
      <c r="H91" s="1" t="s">
        <v>3</v>
      </c>
      <c r="I91" s="1" t="s">
        <v>2</v>
      </c>
      <c r="J91" s="1" t="s">
        <v>3</v>
      </c>
      <c r="K91" s="72"/>
      <c r="L91" s="72"/>
      <c r="M91" s="72"/>
      <c r="N91" s="72"/>
    </row>
    <row r="92" spans="1:15">
      <c r="A92" s="57" t="s">
        <v>12</v>
      </c>
      <c r="B92" s="11"/>
      <c r="C92" s="46">
        <f>'60+длина'!C22</f>
        <v>0</v>
      </c>
      <c r="D92" s="46">
        <f>'60+длина'!D22</f>
        <v>0</v>
      </c>
      <c r="E92" s="46">
        <f>'60+длина'!E22</f>
        <v>0</v>
      </c>
      <c r="F92" s="46">
        <f>'60+длина'!F22</f>
        <v>0</v>
      </c>
      <c r="G92" s="46"/>
      <c r="H92" s="46"/>
      <c r="I92" s="46"/>
      <c r="J92" s="46"/>
      <c r="K92" s="46">
        <f>'60+длина'!G22</f>
        <v>0</v>
      </c>
      <c r="L92" s="46">
        <f>'60+длина'!H22</f>
        <v>6</v>
      </c>
      <c r="M92" s="60">
        <f ca="1">SUMPRODUCT(LARGE($K$92:$K$97,ROW(INDIRECT("L1:L"&amp;O12))))</f>
        <v>0</v>
      </c>
      <c r="N92" s="63">
        <f ca="1">'Командный зачет (двоеборье)'!C15</f>
        <v>4</v>
      </c>
      <c r="O92" t="str">
        <f>A88</f>
        <v>КОМАНДА 4</v>
      </c>
    </row>
    <row r="93" spans="1:15">
      <c r="A93" s="58"/>
      <c r="B93" s="11"/>
      <c r="C93" s="46">
        <f>'60+длина'!C23</f>
        <v>0</v>
      </c>
      <c r="D93" s="46">
        <f>'60+длина'!D23</f>
        <v>0</v>
      </c>
      <c r="E93" s="46">
        <f>'60+длина'!E23</f>
        <v>0</v>
      </c>
      <c r="F93" s="46">
        <f>'60+длина'!F23</f>
        <v>0</v>
      </c>
      <c r="G93" s="46"/>
      <c r="H93" s="46"/>
      <c r="I93" s="46"/>
      <c r="J93" s="46"/>
      <c r="K93" s="46">
        <f>'60+длина'!G23</f>
        <v>0</v>
      </c>
      <c r="L93" s="46">
        <f>'60+длина'!H23</f>
        <v>6</v>
      </c>
      <c r="M93" s="61"/>
      <c r="N93" s="64"/>
      <c r="O93" t="str">
        <f>A88</f>
        <v>КОМАНДА 4</v>
      </c>
    </row>
    <row r="94" spans="1:15">
      <c r="A94" s="59"/>
      <c r="B94" s="11"/>
      <c r="C94" s="46">
        <f>'60+длина'!C24</f>
        <v>0</v>
      </c>
      <c r="D94" s="46">
        <f>'60+длина'!D24</f>
        <v>0</v>
      </c>
      <c r="E94" s="46">
        <f>'60+длина'!E24</f>
        <v>0</v>
      </c>
      <c r="F94" s="46">
        <f>'60+длина'!F24</f>
        <v>0</v>
      </c>
      <c r="G94" s="46"/>
      <c r="H94" s="46"/>
      <c r="I94" s="46"/>
      <c r="J94" s="46"/>
      <c r="K94" s="46">
        <f>'60+длина'!G24</f>
        <v>0</v>
      </c>
      <c r="L94" s="46">
        <f>'60+длина'!H24</f>
        <v>6</v>
      </c>
      <c r="M94" s="61"/>
      <c r="N94" s="64"/>
      <c r="O94" t="str">
        <f>A88</f>
        <v>КОМАНДА 4</v>
      </c>
    </row>
    <row r="95" spans="1:15">
      <c r="A95" s="57" t="s">
        <v>256</v>
      </c>
      <c r="B95" s="11"/>
      <c r="C95" s="46"/>
      <c r="D95" s="46"/>
      <c r="E95" s="46"/>
      <c r="F95" s="46"/>
      <c r="G95" s="46">
        <f>'500+метание '!C22</f>
        <v>0</v>
      </c>
      <c r="H95" s="46">
        <f>'500+метание '!D22</f>
        <v>0</v>
      </c>
      <c r="I95" s="46">
        <f>'500+метание '!E22</f>
        <v>0</v>
      </c>
      <c r="J95" s="46">
        <f>'500+метание '!F22</f>
        <v>0</v>
      </c>
      <c r="K95" s="46">
        <f>'500+метание '!G22</f>
        <v>0</v>
      </c>
      <c r="L95" s="46">
        <f>'500+метание '!H22</f>
        <v>4</v>
      </c>
      <c r="M95" s="61"/>
      <c r="N95" s="64"/>
      <c r="O95" t="str">
        <f>A88</f>
        <v>КОМАНДА 4</v>
      </c>
    </row>
    <row r="96" spans="1:15">
      <c r="A96" s="58"/>
      <c r="B96" s="11"/>
      <c r="C96" s="46"/>
      <c r="D96" s="46"/>
      <c r="E96" s="46"/>
      <c r="F96" s="46"/>
      <c r="G96" s="46">
        <f>'500+метание '!C23</f>
        <v>0</v>
      </c>
      <c r="H96" s="46">
        <f>'500+метание '!D23</f>
        <v>0</v>
      </c>
      <c r="I96" s="46">
        <f>'500+метание '!E23</f>
        <v>0</v>
      </c>
      <c r="J96" s="46">
        <f>'500+метание '!F23</f>
        <v>0</v>
      </c>
      <c r="K96" s="46">
        <f>'500+метание '!G23</f>
        <v>0</v>
      </c>
      <c r="L96" s="46">
        <f>'500+метание '!H23</f>
        <v>4</v>
      </c>
      <c r="M96" s="61"/>
      <c r="N96" s="64"/>
      <c r="O96" t="str">
        <f>A88</f>
        <v>КОМАНДА 4</v>
      </c>
    </row>
    <row r="97" spans="1:15">
      <c r="A97" s="59"/>
      <c r="B97" s="11"/>
      <c r="C97" s="46"/>
      <c r="D97" s="46"/>
      <c r="E97" s="46"/>
      <c r="F97" s="46"/>
      <c r="G97" s="46">
        <f>'500+метание '!C24</f>
        <v>0</v>
      </c>
      <c r="H97" s="46">
        <f>'500+метание '!D24</f>
        <v>0</v>
      </c>
      <c r="I97" s="46">
        <f>'500+метание '!E24</f>
        <v>0</v>
      </c>
      <c r="J97" s="46">
        <f>'500+метание '!F24</f>
        <v>0</v>
      </c>
      <c r="K97" s="46">
        <f>'500+метание '!G24</f>
        <v>0</v>
      </c>
      <c r="L97" s="46">
        <f>'500+метание '!H24</f>
        <v>4</v>
      </c>
      <c r="M97" s="62"/>
      <c r="N97" s="65"/>
      <c r="O97" t="str">
        <f>A88</f>
        <v>КОМАНДА 4</v>
      </c>
    </row>
    <row r="100" spans="1:15" ht="18.75">
      <c r="A100" s="68" t="s">
        <v>134</v>
      </c>
      <c r="B100" s="68"/>
    </row>
    <row r="103" spans="1:15" ht="18.75">
      <c r="A103" s="68" t="s">
        <v>135</v>
      </c>
      <c r="B103" s="68"/>
    </row>
    <row r="105" spans="1:15" ht="37.5" customHeight="1">
      <c r="A105" s="66" t="s">
        <v>270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1:15" ht="18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15" ht="18.75">
      <c r="A107" s="79" t="s">
        <v>259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5" ht="18.75">
      <c r="A109" s="79" t="s">
        <v>13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5" ht="18.75">
      <c r="A110" s="79" t="s">
        <v>273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5" ht="18.75">
      <c r="A111" s="79" t="s">
        <v>255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5">
      <c r="A112" s="80" t="s">
        <v>14</v>
      </c>
      <c r="B112" s="80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5">
      <c r="A113" s="81" t="s">
        <v>15</v>
      </c>
      <c r="B113" s="8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5">
      <c r="A114" s="69" t="s">
        <v>140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70"/>
      <c r="L114" s="70"/>
      <c r="M114" s="70"/>
      <c r="N114" s="70"/>
    </row>
    <row r="115" spans="1: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5" ht="33.75" customHeight="1">
      <c r="A116" s="71" t="s">
        <v>0</v>
      </c>
      <c r="B116" s="73" t="s">
        <v>11</v>
      </c>
      <c r="C116" s="75" t="s">
        <v>1</v>
      </c>
      <c r="D116" s="75"/>
      <c r="E116" s="76" t="s">
        <v>5</v>
      </c>
      <c r="F116" s="76"/>
      <c r="G116" s="75" t="s">
        <v>24</v>
      </c>
      <c r="H116" s="75"/>
      <c r="I116" s="77" t="s">
        <v>6</v>
      </c>
      <c r="J116" s="78"/>
      <c r="K116" s="71" t="s">
        <v>7</v>
      </c>
      <c r="L116" s="71" t="s">
        <v>8</v>
      </c>
      <c r="M116" s="71" t="s">
        <v>9</v>
      </c>
      <c r="N116" s="71" t="s">
        <v>10</v>
      </c>
    </row>
    <row r="117" spans="1:15" ht="22.5" customHeight="1">
      <c r="A117" s="72"/>
      <c r="B117" s="74"/>
      <c r="C117" s="1" t="s">
        <v>2</v>
      </c>
      <c r="D117" s="1" t="s">
        <v>3</v>
      </c>
      <c r="E117" s="1" t="s">
        <v>2</v>
      </c>
      <c r="F117" s="1" t="s">
        <v>3</v>
      </c>
      <c r="G117" s="1" t="s">
        <v>2</v>
      </c>
      <c r="H117" s="1" t="s">
        <v>3</v>
      </c>
      <c r="I117" s="1" t="s">
        <v>2</v>
      </c>
      <c r="J117" s="1" t="s">
        <v>3</v>
      </c>
      <c r="K117" s="72"/>
      <c r="L117" s="72"/>
      <c r="M117" s="72"/>
      <c r="N117" s="72"/>
    </row>
    <row r="118" spans="1:15">
      <c r="A118" s="57" t="s">
        <v>12</v>
      </c>
      <c r="B118" s="11"/>
      <c r="C118" s="46">
        <f>'60+длина'!C25</f>
        <v>0</v>
      </c>
      <c r="D118" s="46">
        <f>'60+длина'!D25</f>
        <v>0</v>
      </c>
      <c r="E118" s="46">
        <f>'60+длина'!E25</f>
        <v>0</v>
      </c>
      <c r="F118" s="46">
        <f>'60+длина'!F25</f>
        <v>0</v>
      </c>
      <c r="G118" s="46"/>
      <c r="H118" s="46"/>
      <c r="I118" s="46"/>
      <c r="J118" s="46"/>
      <c r="K118" s="46">
        <f>'60+длина'!G25</f>
        <v>0</v>
      </c>
      <c r="L118" s="46">
        <f>'60+длина'!H25</f>
        <v>6</v>
      </c>
      <c r="M118" s="60">
        <f ca="1">SUMPRODUCT(LARGE($K$118:$K$123,ROW(INDIRECT("L1:L"&amp;O12))))</f>
        <v>0</v>
      </c>
      <c r="N118" s="63">
        <f ca="1">'Командный зачет (двоеборье)'!C16</f>
        <v>4</v>
      </c>
      <c r="O118" t="str">
        <f>A114</f>
        <v>КОМАНДА 5</v>
      </c>
    </row>
    <row r="119" spans="1:15">
      <c r="A119" s="58"/>
      <c r="B119" s="11"/>
      <c r="C119" s="46">
        <f>'60+длина'!C26</f>
        <v>0</v>
      </c>
      <c r="D119" s="46">
        <f>'60+длина'!D26</f>
        <v>0</v>
      </c>
      <c r="E119" s="46">
        <f>'60+длина'!E26</f>
        <v>0</v>
      </c>
      <c r="F119" s="46">
        <f>'60+длина'!F26</f>
        <v>0</v>
      </c>
      <c r="G119" s="46"/>
      <c r="H119" s="46"/>
      <c r="I119" s="46"/>
      <c r="J119" s="46"/>
      <c r="K119" s="46">
        <f>'60+длина'!G26</f>
        <v>0</v>
      </c>
      <c r="L119" s="46">
        <f>'60+длина'!H26</f>
        <v>6</v>
      </c>
      <c r="M119" s="61"/>
      <c r="N119" s="64"/>
      <c r="O119" t="str">
        <f>A114</f>
        <v>КОМАНДА 5</v>
      </c>
    </row>
    <row r="120" spans="1:15">
      <c r="A120" s="59"/>
      <c r="B120" s="11"/>
      <c r="C120" s="46">
        <f>'60+длина'!C27</f>
        <v>0</v>
      </c>
      <c r="D120" s="46">
        <f>'60+длина'!D27</f>
        <v>0</v>
      </c>
      <c r="E120" s="46">
        <f>'60+длина'!E27</f>
        <v>0</v>
      </c>
      <c r="F120" s="46">
        <f>'60+длина'!F27</f>
        <v>0</v>
      </c>
      <c r="G120" s="46"/>
      <c r="H120" s="46"/>
      <c r="I120" s="46"/>
      <c r="J120" s="46"/>
      <c r="K120" s="46">
        <f>'60+длина'!G27</f>
        <v>0</v>
      </c>
      <c r="L120" s="46">
        <f>'60+длина'!H27</f>
        <v>6</v>
      </c>
      <c r="M120" s="61"/>
      <c r="N120" s="64"/>
      <c r="O120" t="str">
        <f>A114</f>
        <v>КОМАНДА 5</v>
      </c>
    </row>
    <row r="121" spans="1:15">
      <c r="A121" s="57" t="s">
        <v>256</v>
      </c>
      <c r="B121" s="11"/>
      <c r="C121" s="46"/>
      <c r="D121" s="46"/>
      <c r="E121" s="46"/>
      <c r="F121" s="46"/>
      <c r="G121" s="46">
        <f>'500+метание '!C25</f>
        <v>0</v>
      </c>
      <c r="H121" s="46">
        <f>'500+метание '!D25</f>
        <v>0</v>
      </c>
      <c r="I121" s="46">
        <f>'500+метание '!E25</f>
        <v>0</v>
      </c>
      <c r="J121" s="46">
        <f>'500+метание '!F25</f>
        <v>0</v>
      </c>
      <c r="K121" s="46">
        <f>'500+метание '!G25</f>
        <v>0</v>
      </c>
      <c r="L121" s="46">
        <f>'500+метание '!H25</f>
        <v>4</v>
      </c>
      <c r="M121" s="61"/>
      <c r="N121" s="64"/>
      <c r="O121" t="str">
        <f>A114</f>
        <v>КОМАНДА 5</v>
      </c>
    </row>
    <row r="122" spans="1:15">
      <c r="A122" s="58"/>
      <c r="B122" s="11"/>
      <c r="C122" s="46"/>
      <c r="D122" s="46"/>
      <c r="E122" s="46"/>
      <c r="F122" s="46"/>
      <c r="G122" s="46">
        <f>'500+метание '!C26</f>
        <v>0</v>
      </c>
      <c r="H122" s="46">
        <f>'500+метание '!D26</f>
        <v>0</v>
      </c>
      <c r="I122" s="46">
        <f>'500+метание '!E26</f>
        <v>0</v>
      </c>
      <c r="J122" s="46">
        <f>'500+метание '!F26</f>
        <v>0</v>
      </c>
      <c r="K122" s="46">
        <f>'500+метание '!G26</f>
        <v>0</v>
      </c>
      <c r="L122" s="46">
        <f>'500+метание '!H26</f>
        <v>4</v>
      </c>
      <c r="M122" s="61"/>
      <c r="N122" s="64"/>
      <c r="O122" t="str">
        <f>A114</f>
        <v>КОМАНДА 5</v>
      </c>
    </row>
    <row r="123" spans="1:15">
      <c r="A123" s="59"/>
      <c r="B123" s="11"/>
      <c r="C123" s="46"/>
      <c r="D123" s="46"/>
      <c r="E123" s="46"/>
      <c r="F123" s="46"/>
      <c r="G123" s="46">
        <f>'500+метание '!C27</f>
        <v>0</v>
      </c>
      <c r="H123" s="46">
        <f>'500+метание '!D27</f>
        <v>0</v>
      </c>
      <c r="I123" s="46">
        <f>'500+метание '!E27</f>
        <v>0</v>
      </c>
      <c r="J123" s="46">
        <f>'500+метание '!F27</f>
        <v>0</v>
      </c>
      <c r="K123" s="46">
        <f>'500+метание '!G27</f>
        <v>0</v>
      </c>
      <c r="L123" s="46">
        <f>'500+метание '!H27</f>
        <v>4</v>
      </c>
      <c r="M123" s="62"/>
      <c r="N123" s="65"/>
      <c r="O123" t="str">
        <f>A114</f>
        <v>КОМАНДА 5</v>
      </c>
    </row>
    <row r="126" spans="1:15" ht="18.75">
      <c r="A126" s="68" t="s">
        <v>134</v>
      </c>
      <c r="B126" s="68"/>
    </row>
    <row r="129" spans="1:15" ht="18.75">
      <c r="A129" s="68" t="s">
        <v>135</v>
      </c>
      <c r="B129" s="68"/>
    </row>
    <row r="131" spans="1:15" ht="37.5" customHeight="1">
      <c r="A131" s="66" t="s">
        <v>270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</row>
    <row r="132" spans="1:15" ht="18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</row>
    <row r="133" spans="1:15" ht="18.75">
      <c r="A133" s="79" t="s">
        <v>259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1: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5" ht="18.75">
      <c r="A135" s="79" t="s">
        <v>13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1:15" ht="18.75">
      <c r="A136" s="79" t="s">
        <v>273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1:15" ht="18.75">
      <c r="A137" s="79" t="s">
        <v>255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1:15">
      <c r="A138" s="80" t="s">
        <v>14</v>
      </c>
      <c r="B138" s="80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5">
      <c r="A139" s="81" t="s">
        <v>15</v>
      </c>
      <c r="B139" s="8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5">
      <c r="A140" s="69" t="s">
        <v>141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70"/>
      <c r="L140" s="70"/>
      <c r="M140" s="70"/>
      <c r="N140" s="70"/>
    </row>
    <row r="141" spans="1: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5" ht="33.75" customHeight="1">
      <c r="A142" s="71" t="s">
        <v>0</v>
      </c>
      <c r="B142" s="73" t="s">
        <v>11</v>
      </c>
      <c r="C142" s="75" t="s">
        <v>1</v>
      </c>
      <c r="D142" s="75"/>
      <c r="E142" s="76" t="s">
        <v>5</v>
      </c>
      <c r="F142" s="76"/>
      <c r="G142" s="75" t="s">
        <v>24</v>
      </c>
      <c r="H142" s="75"/>
      <c r="I142" s="77" t="s">
        <v>6</v>
      </c>
      <c r="J142" s="78"/>
      <c r="K142" s="71" t="s">
        <v>7</v>
      </c>
      <c r="L142" s="71" t="s">
        <v>8</v>
      </c>
      <c r="M142" s="71" t="s">
        <v>9</v>
      </c>
      <c r="N142" s="71" t="s">
        <v>10</v>
      </c>
    </row>
    <row r="143" spans="1:15" ht="22.5" customHeight="1">
      <c r="A143" s="72"/>
      <c r="B143" s="74"/>
      <c r="C143" s="1" t="s">
        <v>2</v>
      </c>
      <c r="D143" s="1" t="s">
        <v>3</v>
      </c>
      <c r="E143" s="1" t="s">
        <v>2</v>
      </c>
      <c r="F143" s="1" t="s">
        <v>3</v>
      </c>
      <c r="G143" s="1" t="s">
        <v>2</v>
      </c>
      <c r="H143" s="1" t="s">
        <v>3</v>
      </c>
      <c r="I143" s="1" t="s">
        <v>2</v>
      </c>
      <c r="J143" s="1" t="s">
        <v>3</v>
      </c>
      <c r="K143" s="72"/>
      <c r="L143" s="72"/>
      <c r="M143" s="72"/>
      <c r="N143" s="72"/>
    </row>
    <row r="144" spans="1:15">
      <c r="A144" s="57" t="s">
        <v>12</v>
      </c>
      <c r="B144" s="11"/>
      <c r="C144" s="46">
        <f>'60+длина'!C28</f>
        <v>0</v>
      </c>
      <c r="D144" s="46">
        <f>'60+длина'!D28</f>
        <v>0</v>
      </c>
      <c r="E144" s="46">
        <f>'60+длина'!E28</f>
        <v>0</v>
      </c>
      <c r="F144" s="46">
        <f>'60+длина'!F28</f>
        <v>0</v>
      </c>
      <c r="G144" s="46"/>
      <c r="H144" s="46"/>
      <c r="I144" s="46"/>
      <c r="J144" s="46"/>
      <c r="K144" s="46">
        <f>'60+длина'!G28</f>
        <v>0</v>
      </c>
      <c r="L144" s="46">
        <f>'60+длина'!H28</f>
        <v>6</v>
      </c>
      <c r="M144" s="60">
        <f ca="1">SUMPRODUCT(LARGE($K$144:$K$149,ROW(INDIRECT("L1:L"&amp;O12))))</f>
        <v>0</v>
      </c>
      <c r="N144" s="63">
        <f ca="1">'Командный зачет (двоеборье)'!C17</f>
        <v>4</v>
      </c>
      <c r="O144" t="str">
        <f>A140</f>
        <v>КОМАНДА 6</v>
      </c>
    </row>
    <row r="145" spans="1:15">
      <c r="A145" s="58"/>
      <c r="B145" s="11"/>
      <c r="C145" s="46">
        <f>'60+длина'!C29</f>
        <v>0</v>
      </c>
      <c r="D145" s="46">
        <f>'60+длина'!D29</f>
        <v>0</v>
      </c>
      <c r="E145" s="46">
        <f>'60+длина'!E29</f>
        <v>0</v>
      </c>
      <c r="F145" s="46">
        <f>'60+длина'!F29</f>
        <v>0</v>
      </c>
      <c r="G145" s="46"/>
      <c r="H145" s="46"/>
      <c r="I145" s="46"/>
      <c r="J145" s="46"/>
      <c r="K145" s="46">
        <f>'60+длина'!G29</f>
        <v>0</v>
      </c>
      <c r="L145" s="46">
        <f>'60+длина'!H29</f>
        <v>6</v>
      </c>
      <c r="M145" s="61"/>
      <c r="N145" s="64"/>
      <c r="O145" t="str">
        <f>A140</f>
        <v>КОМАНДА 6</v>
      </c>
    </row>
    <row r="146" spans="1:15">
      <c r="A146" s="59"/>
      <c r="B146" s="11"/>
      <c r="C146" s="46">
        <f>'60+длина'!C30</f>
        <v>0</v>
      </c>
      <c r="D146" s="46">
        <f>'60+длина'!D30</f>
        <v>0</v>
      </c>
      <c r="E146" s="46">
        <f>'60+длина'!E30</f>
        <v>0</v>
      </c>
      <c r="F146" s="46">
        <f>'60+длина'!F30</f>
        <v>0</v>
      </c>
      <c r="G146" s="46"/>
      <c r="H146" s="46"/>
      <c r="I146" s="46"/>
      <c r="J146" s="46"/>
      <c r="K146" s="46">
        <f>'60+длина'!G30</f>
        <v>0</v>
      </c>
      <c r="L146" s="46">
        <f>'60+длина'!H30</f>
        <v>6</v>
      </c>
      <c r="M146" s="61"/>
      <c r="N146" s="64"/>
      <c r="O146" t="str">
        <f>A140</f>
        <v>КОМАНДА 6</v>
      </c>
    </row>
    <row r="147" spans="1:15">
      <c r="A147" s="57" t="s">
        <v>256</v>
      </c>
      <c r="B147" s="11"/>
      <c r="C147" s="46"/>
      <c r="D147" s="46"/>
      <c r="E147" s="46"/>
      <c r="F147" s="46"/>
      <c r="G147" s="46">
        <f>'500+метание '!C28</f>
        <v>0</v>
      </c>
      <c r="H147" s="46">
        <f>'500+метание '!D28</f>
        <v>0</v>
      </c>
      <c r="I147" s="46">
        <f>'500+метание '!E28</f>
        <v>0</v>
      </c>
      <c r="J147" s="46">
        <f>'500+метание '!F28</f>
        <v>0</v>
      </c>
      <c r="K147" s="46">
        <f>'500+метание '!G28</f>
        <v>0</v>
      </c>
      <c r="L147" s="46">
        <f>'500+метание '!H28</f>
        <v>4</v>
      </c>
      <c r="M147" s="61"/>
      <c r="N147" s="64"/>
      <c r="O147" t="str">
        <f>A140</f>
        <v>КОМАНДА 6</v>
      </c>
    </row>
    <row r="148" spans="1:15">
      <c r="A148" s="58"/>
      <c r="B148" s="11"/>
      <c r="C148" s="46"/>
      <c r="D148" s="46"/>
      <c r="E148" s="46"/>
      <c r="F148" s="46"/>
      <c r="G148" s="46">
        <f>'500+метание '!C29</f>
        <v>0</v>
      </c>
      <c r="H148" s="46">
        <f>'500+метание '!D29</f>
        <v>0</v>
      </c>
      <c r="I148" s="46">
        <f>'500+метание '!E29</f>
        <v>0</v>
      </c>
      <c r="J148" s="46">
        <f>'500+метание '!F29</f>
        <v>0</v>
      </c>
      <c r="K148" s="46">
        <f>'500+метание '!G29</f>
        <v>0</v>
      </c>
      <c r="L148" s="46">
        <f>'500+метание '!H29</f>
        <v>4</v>
      </c>
      <c r="M148" s="61"/>
      <c r="N148" s="64"/>
      <c r="O148" t="str">
        <f>A140</f>
        <v>КОМАНДА 6</v>
      </c>
    </row>
    <row r="149" spans="1:15">
      <c r="A149" s="59"/>
      <c r="B149" s="11"/>
      <c r="C149" s="46"/>
      <c r="D149" s="46"/>
      <c r="E149" s="46"/>
      <c r="F149" s="46"/>
      <c r="G149" s="46">
        <f>'500+метание '!C30</f>
        <v>0</v>
      </c>
      <c r="H149" s="46">
        <f>'500+метание '!D30</f>
        <v>0</v>
      </c>
      <c r="I149" s="46">
        <f>'500+метание '!E30</f>
        <v>0</v>
      </c>
      <c r="J149" s="46">
        <f>'500+метание '!F30</f>
        <v>0</v>
      </c>
      <c r="K149" s="46">
        <f>'500+метание '!G30</f>
        <v>0</v>
      </c>
      <c r="L149" s="46">
        <f>'500+метание '!H30</f>
        <v>4</v>
      </c>
      <c r="M149" s="62"/>
      <c r="N149" s="65"/>
      <c r="O149" t="str">
        <f>A140</f>
        <v>КОМАНДА 6</v>
      </c>
    </row>
    <row r="152" spans="1:15" ht="18.75">
      <c r="A152" s="68" t="s">
        <v>134</v>
      </c>
      <c r="B152" s="68"/>
    </row>
    <row r="155" spans="1:15" ht="18.75">
      <c r="A155" s="68" t="s">
        <v>135</v>
      </c>
      <c r="B155" s="68"/>
    </row>
    <row r="157" spans="1:15" ht="37.5" customHeight="1">
      <c r="A157" s="66" t="s">
        <v>270</v>
      </c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</row>
    <row r="158" spans="1:15" ht="18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</row>
    <row r="159" spans="1:15" ht="18.75">
      <c r="A159" s="79" t="s">
        <v>259</v>
      </c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1: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5" ht="18.75">
      <c r="A161" s="79" t="s">
        <v>13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1:15" ht="18.75">
      <c r="A162" s="79" t="s">
        <v>273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1:15" ht="18.75">
      <c r="A163" s="79" t="s">
        <v>255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1:15">
      <c r="A164" s="80" t="s">
        <v>14</v>
      </c>
      <c r="B164" s="80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5">
      <c r="A165" s="81" t="s">
        <v>15</v>
      </c>
      <c r="B165" s="8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5">
      <c r="A166" s="69" t="s">
        <v>142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70"/>
      <c r="L166" s="70"/>
      <c r="M166" s="70"/>
      <c r="N166" s="70"/>
    </row>
    <row r="167" spans="1: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5" ht="33.75" customHeight="1">
      <c r="A168" s="71" t="s">
        <v>0</v>
      </c>
      <c r="B168" s="73" t="s">
        <v>11</v>
      </c>
      <c r="C168" s="75" t="s">
        <v>1</v>
      </c>
      <c r="D168" s="75"/>
      <c r="E168" s="76" t="s">
        <v>5</v>
      </c>
      <c r="F168" s="76"/>
      <c r="G168" s="75" t="s">
        <v>24</v>
      </c>
      <c r="H168" s="75"/>
      <c r="I168" s="77" t="s">
        <v>6</v>
      </c>
      <c r="J168" s="78"/>
      <c r="K168" s="71" t="s">
        <v>7</v>
      </c>
      <c r="L168" s="71" t="s">
        <v>8</v>
      </c>
      <c r="M168" s="71" t="s">
        <v>9</v>
      </c>
      <c r="N168" s="71" t="s">
        <v>10</v>
      </c>
    </row>
    <row r="169" spans="1:15" ht="22.5" customHeight="1">
      <c r="A169" s="72"/>
      <c r="B169" s="74"/>
      <c r="C169" s="1" t="s">
        <v>2</v>
      </c>
      <c r="D169" s="1" t="s">
        <v>3</v>
      </c>
      <c r="E169" s="1" t="s">
        <v>2</v>
      </c>
      <c r="F169" s="1" t="s">
        <v>3</v>
      </c>
      <c r="G169" s="1" t="s">
        <v>2</v>
      </c>
      <c r="H169" s="1" t="s">
        <v>3</v>
      </c>
      <c r="I169" s="1" t="s">
        <v>2</v>
      </c>
      <c r="J169" s="1" t="s">
        <v>3</v>
      </c>
      <c r="K169" s="72"/>
      <c r="L169" s="72"/>
      <c r="M169" s="72"/>
      <c r="N169" s="72"/>
    </row>
    <row r="170" spans="1:15">
      <c r="A170" s="57" t="s">
        <v>12</v>
      </c>
      <c r="B170" s="11"/>
      <c r="C170" s="46">
        <f>'60+длина'!C31</f>
        <v>0</v>
      </c>
      <c r="D170" s="46">
        <f>'60+длина'!D31</f>
        <v>0</v>
      </c>
      <c r="E170" s="46">
        <f>'60+длина'!E31</f>
        <v>0</v>
      </c>
      <c r="F170" s="46">
        <f>'60+длина'!F31</f>
        <v>0</v>
      </c>
      <c r="G170" s="46"/>
      <c r="H170" s="46"/>
      <c r="I170" s="46"/>
      <c r="J170" s="46"/>
      <c r="K170" s="46">
        <f>'60+длина'!G31</f>
        <v>0</v>
      </c>
      <c r="L170" s="46">
        <f>'60+длина'!H31</f>
        <v>6</v>
      </c>
      <c r="M170" s="60">
        <f ca="1">SUMPRODUCT(LARGE($K$170:$K$175,ROW(INDIRECT("L1:L"&amp;O12))))</f>
        <v>0</v>
      </c>
      <c r="N170" s="63">
        <f ca="1">'Командный зачет (двоеборье)'!C18</f>
        <v>4</v>
      </c>
      <c r="O170" t="str">
        <f>A166</f>
        <v>КОМАНДА 7</v>
      </c>
    </row>
    <row r="171" spans="1:15">
      <c r="A171" s="58"/>
      <c r="B171" s="11"/>
      <c r="C171" s="46">
        <f>'60+длина'!C32</f>
        <v>0</v>
      </c>
      <c r="D171" s="46">
        <f>'60+длина'!D32</f>
        <v>0</v>
      </c>
      <c r="E171" s="46">
        <f>'60+длина'!E32</f>
        <v>0</v>
      </c>
      <c r="F171" s="46">
        <f>'60+длина'!F32</f>
        <v>0</v>
      </c>
      <c r="G171" s="46"/>
      <c r="H171" s="46"/>
      <c r="I171" s="46"/>
      <c r="J171" s="46"/>
      <c r="K171" s="46">
        <f>'60+длина'!G32</f>
        <v>0</v>
      </c>
      <c r="L171" s="46">
        <f>'60+длина'!H32</f>
        <v>6</v>
      </c>
      <c r="M171" s="61"/>
      <c r="N171" s="64"/>
      <c r="O171" t="str">
        <f>A166</f>
        <v>КОМАНДА 7</v>
      </c>
    </row>
    <row r="172" spans="1:15">
      <c r="A172" s="59"/>
      <c r="B172" s="11"/>
      <c r="C172" s="46">
        <f>'60+длина'!C33</f>
        <v>0</v>
      </c>
      <c r="D172" s="46">
        <f>'60+длина'!D33</f>
        <v>0</v>
      </c>
      <c r="E172" s="46">
        <f>'60+длина'!E33</f>
        <v>0</v>
      </c>
      <c r="F172" s="46">
        <f>'60+длина'!F33</f>
        <v>0</v>
      </c>
      <c r="G172" s="46"/>
      <c r="H172" s="46"/>
      <c r="I172" s="46"/>
      <c r="J172" s="46"/>
      <c r="K172" s="46">
        <f>'60+длина'!G33</f>
        <v>0</v>
      </c>
      <c r="L172" s="46">
        <f>'60+длина'!H33</f>
        <v>6</v>
      </c>
      <c r="M172" s="61"/>
      <c r="N172" s="64"/>
      <c r="O172" t="str">
        <f>A166</f>
        <v>КОМАНДА 7</v>
      </c>
    </row>
    <row r="173" spans="1:15">
      <c r="A173" s="57" t="s">
        <v>256</v>
      </c>
      <c r="B173" s="11"/>
      <c r="C173" s="46"/>
      <c r="D173" s="46"/>
      <c r="E173" s="46"/>
      <c r="F173" s="46"/>
      <c r="G173" s="46">
        <f>'500+метание '!C31</f>
        <v>0</v>
      </c>
      <c r="H173" s="46">
        <f>'500+метание '!D31</f>
        <v>0</v>
      </c>
      <c r="I173" s="46">
        <f>'500+метание '!E31</f>
        <v>0</v>
      </c>
      <c r="J173" s="46">
        <f>'500+метание '!F31</f>
        <v>0</v>
      </c>
      <c r="K173" s="46">
        <f>'500+метание '!G31</f>
        <v>0</v>
      </c>
      <c r="L173" s="46">
        <f>'500+метание '!H31</f>
        <v>4</v>
      </c>
      <c r="M173" s="61"/>
      <c r="N173" s="64"/>
      <c r="O173" t="str">
        <f>A166</f>
        <v>КОМАНДА 7</v>
      </c>
    </row>
    <row r="174" spans="1:15">
      <c r="A174" s="58"/>
      <c r="B174" s="11"/>
      <c r="C174" s="46"/>
      <c r="D174" s="46"/>
      <c r="E174" s="46"/>
      <c r="F174" s="46"/>
      <c r="G174" s="46">
        <f>'500+метание '!C32</f>
        <v>0</v>
      </c>
      <c r="H174" s="46">
        <f>'500+метание '!D32</f>
        <v>0</v>
      </c>
      <c r="I174" s="46">
        <f>'500+метание '!E32</f>
        <v>0</v>
      </c>
      <c r="J174" s="46">
        <f>'500+метание '!F32</f>
        <v>0</v>
      </c>
      <c r="K174" s="46">
        <f>'500+метание '!G32</f>
        <v>0</v>
      </c>
      <c r="L174" s="46">
        <f>'500+метание '!H32</f>
        <v>4</v>
      </c>
      <c r="M174" s="61"/>
      <c r="N174" s="64"/>
      <c r="O174" t="str">
        <f>A166</f>
        <v>КОМАНДА 7</v>
      </c>
    </row>
    <row r="175" spans="1:15">
      <c r="A175" s="59"/>
      <c r="B175" s="11"/>
      <c r="C175" s="46"/>
      <c r="D175" s="46"/>
      <c r="E175" s="46"/>
      <c r="F175" s="46"/>
      <c r="G175" s="46">
        <f>'500+метание '!C33</f>
        <v>0</v>
      </c>
      <c r="H175" s="46">
        <f>'500+метание '!D33</f>
        <v>0</v>
      </c>
      <c r="I175" s="46">
        <f>'500+метание '!E33</f>
        <v>0</v>
      </c>
      <c r="J175" s="46">
        <f>'500+метание '!F33</f>
        <v>0</v>
      </c>
      <c r="K175" s="46">
        <f>'500+метание '!G33</f>
        <v>0</v>
      </c>
      <c r="L175" s="46">
        <f>'500+метание '!H33</f>
        <v>4</v>
      </c>
      <c r="M175" s="62"/>
      <c r="N175" s="65"/>
      <c r="O175" t="str">
        <f>A166</f>
        <v>КОМАНДА 7</v>
      </c>
    </row>
    <row r="178" spans="1:14" ht="18.75">
      <c r="A178" s="68" t="s">
        <v>134</v>
      </c>
      <c r="B178" s="68"/>
    </row>
    <row r="181" spans="1:14" ht="18.75">
      <c r="A181" s="68" t="s">
        <v>135</v>
      </c>
      <c r="B181" s="68"/>
    </row>
    <row r="183" spans="1:14" ht="37.5" customHeight="1">
      <c r="A183" s="66" t="s">
        <v>270</v>
      </c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</row>
    <row r="184" spans="1:14" ht="18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</row>
    <row r="185" spans="1:14" ht="18.75">
      <c r="A185" s="79" t="s">
        <v>259</v>
      </c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1:1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8.75">
      <c r="A187" s="79" t="s">
        <v>13</v>
      </c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1:14" ht="18.75">
      <c r="A188" s="79" t="s">
        <v>273</v>
      </c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1:14" ht="18.75">
      <c r="A189" s="79" t="s">
        <v>255</v>
      </c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1:14">
      <c r="A190" s="80" t="s">
        <v>14</v>
      </c>
      <c r="B190" s="80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>
      <c r="A191" s="81" t="s">
        <v>15</v>
      </c>
      <c r="B191" s="8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>
      <c r="A192" s="69" t="s">
        <v>143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70"/>
      <c r="L192" s="70"/>
      <c r="M192" s="70"/>
      <c r="N192" s="70"/>
    </row>
    <row r="193" spans="1: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5" ht="33.75" customHeight="1">
      <c r="A194" s="71" t="s">
        <v>0</v>
      </c>
      <c r="B194" s="73" t="s">
        <v>11</v>
      </c>
      <c r="C194" s="75" t="s">
        <v>1</v>
      </c>
      <c r="D194" s="75"/>
      <c r="E194" s="76" t="s">
        <v>5</v>
      </c>
      <c r="F194" s="76"/>
      <c r="G194" s="75" t="s">
        <v>24</v>
      </c>
      <c r="H194" s="75"/>
      <c r="I194" s="77" t="s">
        <v>6</v>
      </c>
      <c r="J194" s="78"/>
      <c r="K194" s="71" t="s">
        <v>7</v>
      </c>
      <c r="L194" s="71" t="s">
        <v>8</v>
      </c>
      <c r="M194" s="71" t="s">
        <v>9</v>
      </c>
      <c r="N194" s="71" t="s">
        <v>10</v>
      </c>
    </row>
    <row r="195" spans="1:15" ht="22.5" customHeight="1">
      <c r="A195" s="72"/>
      <c r="B195" s="74"/>
      <c r="C195" s="1" t="s">
        <v>2</v>
      </c>
      <c r="D195" s="1" t="s">
        <v>3</v>
      </c>
      <c r="E195" s="1" t="s">
        <v>2</v>
      </c>
      <c r="F195" s="1" t="s">
        <v>3</v>
      </c>
      <c r="G195" s="1" t="s">
        <v>2</v>
      </c>
      <c r="H195" s="1" t="s">
        <v>3</v>
      </c>
      <c r="I195" s="1" t="s">
        <v>2</v>
      </c>
      <c r="J195" s="1" t="s">
        <v>3</v>
      </c>
      <c r="K195" s="72"/>
      <c r="L195" s="72"/>
      <c r="M195" s="72"/>
      <c r="N195" s="72"/>
    </row>
    <row r="196" spans="1:15">
      <c r="A196" s="57" t="s">
        <v>12</v>
      </c>
      <c r="B196" s="11"/>
      <c r="C196" s="46">
        <f>'60+длина'!C34</f>
        <v>0</v>
      </c>
      <c r="D196" s="46">
        <f>'60+длина'!D34</f>
        <v>0</v>
      </c>
      <c r="E196" s="46">
        <f>'60+длина'!E34</f>
        <v>0</v>
      </c>
      <c r="F196" s="46">
        <f>'60+длина'!F34</f>
        <v>0</v>
      </c>
      <c r="G196" s="46"/>
      <c r="H196" s="46"/>
      <c r="I196" s="46"/>
      <c r="J196" s="46"/>
      <c r="K196" s="46">
        <f>'60+длина'!G34</f>
        <v>0</v>
      </c>
      <c r="L196" s="46">
        <f>'60+длина'!H34</f>
        <v>6</v>
      </c>
      <c r="M196" s="60">
        <f ca="1">SUMPRODUCT(LARGE($K$196:$K$201,ROW(INDIRECT("L1:L"&amp;O12))))</f>
        <v>0</v>
      </c>
      <c r="N196" s="63">
        <f ca="1">'Командный зачет (двоеборье)'!C18</f>
        <v>4</v>
      </c>
      <c r="O196" t="str">
        <f>A192</f>
        <v>КОМАНДА 8</v>
      </c>
    </row>
    <row r="197" spans="1:15">
      <c r="A197" s="58"/>
      <c r="B197" s="11"/>
      <c r="C197" s="46">
        <f>'60+длина'!C35</f>
        <v>0</v>
      </c>
      <c r="D197" s="46">
        <f>'60+длина'!D35</f>
        <v>0</v>
      </c>
      <c r="E197" s="46">
        <f>'60+длина'!E35</f>
        <v>0</v>
      </c>
      <c r="F197" s="46">
        <f>'60+длина'!F35</f>
        <v>0</v>
      </c>
      <c r="G197" s="46"/>
      <c r="H197" s="46"/>
      <c r="I197" s="46"/>
      <c r="J197" s="46"/>
      <c r="K197" s="46">
        <f>'60+длина'!G35</f>
        <v>0</v>
      </c>
      <c r="L197" s="46">
        <f>'60+длина'!H35</f>
        <v>6</v>
      </c>
      <c r="M197" s="61"/>
      <c r="N197" s="64"/>
      <c r="O197" t="str">
        <f>A192</f>
        <v>КОМАНДА 8</v>
      </c>
    </row>
    <row r="198" spans="1:15">
      <c r="A198" s="59"/>
      <c r="B198" s="11"/>
      <c r="C198" s="46">
        <f>'60+длина'!C36</f>
        <v>0</v>
      </c>
      <c r="D198" s="46">
        <f>'60+длина'!D36</f>
        <v>0</v>
      </c>
      <c r="E198" s="46">
        <f>'60+длина'!E36</f>
        <v>0</v>
      </c>
      <c r="F198" s="46">
        <f>'60+длина'!F36</f>
        <v>0</v>
      </c>
      <c r="G198" s="46"/>
      <c r="H198" s="46"/>
      <c r="I198" s="46"/>
      <c r="J198" s="46"/>
      <c r="K198" s="46">
        <f>'60+длина'!G36</f>
        <v>0</v>
      </c>
      <c r="L198" s="46">
        <f>'60+длина'!H36</f>
        <v>6</v>
      </c>
      <c r="M198" s="61"/>
      <c r="N198" s="64"/>
      <c r="O198" t="str">
        <f>A192</f>
        <v>КОМАНДА 8</v>
      </c>
    </row>
    <row r="199" spans="1:15">
      <c r="A199" s="57" t="s">
        <v>256</v>
      </c>
      <c r="B199" s="11"/>
      <c r="C199" s="46"/>
      <c r="D199" s="46"/>
      <c r="E199" s="46"/>
      <c r="F199" s="46"/>
      <c r="G199" s="46">
        <f>'500+метание '!C34</f>
        <v>0</v>
      </c>
      <c r="H199" s="46">
        <f>'500+метание '!D34</f>
        <v>0</v>
      </c>
      <c r="I199" s="46">
        <f>'500+метание '!E34</f>
        <v>0</v>
      </c>
      <c r="J199" s="46">
        <f>'500+метание '!F34</f>
        <v>0</v>
      </c>
      <c r="K199" s="46">
        <f>'500+метание '!G34</f>
        <v>0</v>
      </c>
      <c r="L199" s="46">
        <f>'500+метание '!H34</f>
        <v>4</v>
      </c>
      <c r="M199" s="61"/>
      <c r="N199" s="64"/>
      <c r="O199" t="str">
        <f>A192</f>
        <v>КОМАНДА 8</v>
      </c>
    </row>
    <row r="200" spans="1:15">
      <c r="A200" s="58"/>
      <c r="B200" s="11"/>
      <c r="C200" s="46"/>
      <c r="D200" s="46"/>
      <c r="E200" s="46"/>
      <c r="F200" s="46"/>
      <c r="G200" s="46">
        <f>'500+метание '!C35</f>
        <v>0</v>
      </c>
      <c r="H200" s="46">
        <f>'500+метание '!D35</f>
        <v>0</v>
      </c>
      <c r="I200" s="46">
        <f>'500+метание '!E35</f>
        <v>0</v>
      </c>
      <c r="J200" s="46">
        <f>'500+метание '!F35</f>
        <v>0</v>
      </c>
      <c r="K200" s="46">
        <f>'500+метание '!G35</f>
        <v>0</v>
      </c>
      <c r="L200" s="46">
        <f>'500+метание '!H35</f>
        <v>4</v>
      </c>
      <c r="M200" s="61"/>
      <c r="N200" s="64"/>
      <c r="O200" t="str">
        <f>A192</f>
        <v>КОМАНДА 8</v>
      </c>
    </row>
    <row r="201" spans="1:15">
      <c r="A201" s="59"/>
      <c r="B201" s="11"/>
      <c r="C201" s="46"/>
      <c r="D201" s="46"/>
      <c r="E201" s="46"/>
      <c r="F201" s="46"/>
      <c r="G201" s="46">
        <f>'500+метание '!C36</f>
        <v>0</v>
      </c>
      <c r="H201" s="46">
        <f>'500+метание '!D36</f>
        <v>0</v>
      </c>
      <c r="I201" s="46">
        <f>'500+метание '!E36</f>
        <v>0</v>
      </c>
      <c r="J201" s="46">
        <f>'500+метание '!F36</f>
        <v>0</v>
      </c>
      <c r="K201" s="46">
        <f>'500+метание '!G36</f>
        <v>0</v>
      </c>
      <c r="L201" s="46">
        <f>'500+метание '!H36</f>
        <v>4</v>
      </c>
      <c r="M201" s="62"/>
      <c r="N201" s="65"/>
      <c r="O201" t="str">
        <f>A192</f>
        <v>КОМАНДА 8</v>
      </c>
    </row>
    <row r="204" spans="1:15" ht="18.75">
      <c r="A204" s="68" t="s">
        <v>134</v>
      </c>
      <c r="B204" s="68"/>
    </row>
    <row r="207" spans="1:15" ht="18.75">
      <c r="A207" s="68" t="s">
        <v>135</v>
      </c>
      <c r="B207" s="68"/>
    </row>
    <row r="209" spans="1:15" ht="37.5" customHeight="1">
      <c r="A209" s="66" t="s">
        <v>270</v>
      </c>
      <c r="B209" s="67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</row>
    <row r="210" spans="1:15" ht="18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</row>
    <row r="211" spans="1:15" ht="18.75">
      <c r="A211" s="79" t="s">
        <v>259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1: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5" ht="18.75">
      <c r="A213" s="79" t="s">
        <v>13</v>
      </c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1:15" ht="18.75">
      <c r="A214" s="79" t="s">
        <v>273</v>
      </c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1:15" ht="18.75">
      <c r="A215" s="79" t="s">
        <v>255</v>
      </c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1:15">
      <c r="A216" s="80" t="s">
        <v>14</v>
      </c>
      <c r="B216" s="80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5">
      <c r="A217" s="81" t="s">
        <v>15</v>
      </c>
      <c r="B217" s="8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5">
      <c r="A218" s="69" t="s">
        <v>144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70"/>
      <c r="L218" s="70"/>
      <c r="M218" s="70"/>
      <c r="N218" s="70"/>
    </row>
    <row r="219" spans="1:1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5" ht="33.75" customHeight="1">
      <c r="A220" s="71" t="s">
        <v>0</v>
      </c>
      <c r="B220" s="73" t="s">
        <v>11</v>
      </c>
      <c r="C220" s="75" t="s">
        <v>1</v>
      </c>
      <c r="D220" s="75"/>
      <c r="E220" s="76" t="s">
        <v>5</v>
      </c>
      <c r="F220" s="76"/>
      <c r="G220" s="75" t="s">
        <v>24</v>
      </c>
      <c r="H220" s="75"/>
      <c r="I220" s="77" t="s">
        <v>6</v>
      </c>
      <c r="J220" s="78"/>
      <c r="K220" s="71" t="s">
        <v>7</v>
      </c>
      <c r="L220" s="71" t="s">
        <v>8</v>
      </c>
      <c r="M220" s="71" t="s">
        <v>9</v>
      </c>
      <c r="N220" s="71" t="s">
        <v>10</v>
      </c>
    </row>
    <row r="221" spans="1:15" ht="22.5" customHeight="1">
      <c r="A221" s="72"/>
      <c r="B221" s="74"/>
      <c r="C221" s="1" t="s">
        <v>2</v>
      </c>
      <c r="D221" s="1" t="s">
        <v>3</v>
      </c>
      <c r="E221" s="1" t="s">
        <v>2</v>
      </c>
      <c r="F221" s="1" t="s">
        <v>3</v>
      </c>
      <c r="G221" s="1" t="s">
        <v>2</v>
      </c>
      <c r="H221" s="1" t="s">
        <v>3</v>
      </c>
      <c r="I221" s="1" t="s">
        <v>2</v>
      </c>
      <c r="J221" s="1" t="s">
        <v>3</v>
      </c>
      <c r="K221" s="72"/>
      <c r="L221" s="72"/>
      <c r="M221" s="72"/>
      <c r="N221" s="72"/>
    </row>
    <row r="222" spans="1:15">
      <c r="A222" s="57" t="s">
        <v>12</v>
      </c>
      <c r="B222" s="11"/>
      <c r="C222" s="46">
        <f>'60+длина'!C37</f>
        <v>7.9</v>
      </c>
      <c r="D222" s="46">
        <f>'60+длина'!D37</f>
        <v>100</v>
      </c>
      <c r="E222" s="46">
        <f>'60+длина'!E37</f>
        <v>0</v>
      </c>
      <c r="F222" s="46">
        <f>'60+длина'!F37</f>
        <v>0</v>
      </c>
      <c r="G222" s="46"/>
      <c r="H222" s="46"/>
      <c r="I222" s="46"/>
      <c r="J222" s="46"/>
      <c r="K222" s="46">
        <f>'60+длина'!G37</f>
        <v>100</v>
      </c>
      <c r="L222" s="46">
        <f>'60+длина'!H37</f>
        <v>4</v>
      </c>
      <c r="M222" s="60">
        <f ca="1">SUMPRODUCT(LARGE($K$222:$K$227,ROW(INDIRECT("L1:L"&amp;O12))))</f>
        <v>100</v>
      </c>
      <c r="N222" s="63">
        <f ca="1">'Командный зачет (двоеборье)'!C20</f>
        <v>2</v>
      </c>
      <c r="O222" t="str">
        <f>A218</f>
        <v>КОМАНДА 9</v>
      </c>
    </row>
    <row r="223" spans="1:15">
      <c r="A223" s="58"/>
      <c r="B223" s="11"/>
      <c r="C223" s="46">
        <f>'60+длина'!C38</f>
        <v>0</v>
      </c>
      <c r="D223" s="46">
        <f>'60+длина'!D38</f>
        <v>0</v>
      </c>
      <c r="E223" s="46">
        <f>'60+длина'!E38</f>
        <v>0</v>
      </c>
      <c r="F223" s="46">
        <f>'60+длина'!F38</f>
        <v>0</v>
      </c>
      <c r="G223" s="46"/>
      <c r="H223" s="46"/>
      <c r="I223" s="46"/>
      <c r="J223" s="46"/>
      <c r="K223" s="46">
        <f>'60+длина'!G38</f>
        <v>0</v>
      </c>
      <c r="L223" s="46">
        <f>'60+длина'!H38</f>
        <v>6</v>
      </c>
      <c r="M223" s="61"/>
      <c r="N223" s="64"/>
      <c r="O223" t="str">
        <f>A218</f>
        <v>КОМАНДА 9</v>
      </c>
    </row>
    <row r="224" spans="1:15">
      <c r="A224" s="59"/>
      <c r="B224" s="11"/>
      <c r="C224" s="46">
        <f>'60+длина'!C39</f>
        <v>0</v>
      </c>
      <c r="D224" s="46">
        <f>'60+длина'!D39</f>
        <v>0</v>
      </c>
      <c r="E224" s="46">
        <f>'60+длина'!E39</f>
        <v>0</v>
      </c>
      <c r="F224" s="46">
        <f>'60+длина'!F39</f>
        <v>0</v>
      </c>
      <c r="G224" s="46"/>
      <c r="H224" s="46"/>
      <c r="I224" s="46"/>
      <c r="J224" s="46"/>
      <c r="K224" s="46">
        <f>'60+длина'!G39</f>
        <v>0</v>
      </c>
      <c r="L224" s="46">
        <f>'60+длина'!H39</f>
        <v>6</v>
      </c>
      <c r="M224" s="61"/>
      <c r="N224" s="64"/>
      <c r="O224" t="str">
        <f>A218</f>
        <v>КОМАНДА 9</v>
      </c>
    </row>
    <row r="225" spans="1:15">
      <c r="A225" s="57" t="s">
        <v>256</v>
      </c>
      <c r="B225" s="11"/>
      <c r="C225" s="46"/>
      <c r="D225" s="46"/>
      <c r="E225" s="46"/>
      <c r="F225" s="46"/>
      <c r="G225" s="46">
        <f>'500+метание '!C37</f>
        <v>0</v>
      </c>
      <c r="H225" s="46">
        <f>'500+метание '!D37</f>
        <v>0</v>
      </c>
      <c r="I225" s="46">
        <f>'500+метание '!E37</f>
        <v>0</v>
      </c>
      <c r="J225" s="46">
        <f>'500+метание '!F37</f>
        <v>0</v>
      </c>
      <c r="K225" s="46">
        <f>'500+метание '!G37</f>
        <v>0</v>
      </c>
      <c r="L225" s="46">
        <f>'500+метание '!H37</f>
        <v>4</v>
      </c>
      <c r="M225" s="61"/>
      <c r="N225" s="64"/>
      <c r="O225" t="str">
        <f>A218</f>
        <v>КОМАНДА 9</v>
      </c>
    </row>
    <row r="226" spans="1:15">
      <c r="A226" s="58"/>
      <c r="B226" s="11"/>
      <c r="C226" s="46"/>
      <c r="D226" s="46"/>
      <c r="E226" s="46"/>
      <c r="F226" s="46"/>
      <c r="G226" s="46">
        <f>'500+метание '!C38</f>
        <v>0</v>
      </c>
      <c r="H226" s="46">
        <f>'500+метание '!D38</f>
        <v>0</v>
      </c>
      <c r="I226" s="46">
        <f>'500+метание '!E38</f>
        <v>0</v>
      </c>
      <c r="J226" s="46">
        <f>'500+метание '!F38</f>
        <v>0</v>
      </c>
      <c r="K226" s="46">
        <f>'500+метание '!G38</f>
        <v>0</v>
      </c>
      <c r="L226" s="46">
        <f>'500+метание '!H38</f>
        <v>4</v>
      </c>
      <c r="M226" s="61"/>
      <c r="N226" s="64"/>
      <c r="O226" t="str">
        <f>A218</f>
        <v>КОМАНДА 9</v>
      </c>
    </row>
    <row r="227" spans="1:15">
      <c r="A227" s="59"/>
      <c r="B227" s="11"/>
      <c r="C227" s="46"/>
      <c r="D227" s="46"/>
      <c r="E227" s="46"/>
      <c r="F227" s="46"/>
      <c r="G227" s="46">
        <f>'500+метание '!C39</f>
        <v>0</v>
      </c>
      <c r="H227" s="46">
        <f>'500+метание '!D39</f>
        <v>0</v>
      </c>
      <c r="I227" s="46">
        <f>'500+метание '!E39</f>
        <v>0</v>
      </c>
      <c r="J227" s="46">
        <f>'500+метание '!F39</f>
        <v>0</v>
      </c>
      <c r="K227" s="46">
        <f>'500+метание '!G39</f>
        <v>0</v>
      </c>
      <c r="L227" s="46">
        <f>'500+метание '!H39</f>
        <v>4</v>
      </c>
      <c r="M227" s="62"/>
      <c r="N227" s="65"/>
      <c r="O227" t="str">
        <f>A218</f>
        <v>КОМАНДА 9</v>
      </c>
    </row>
    <row r="230" spans="1:15" ht="18.75">
      <c r="A230" s="68" t="s">
        <v>134</v>
      </c>
      <c r="B230" s="68"/>
    </row>
    <row r="233" spans="1:15" ht="18.75">
      <c r="A233" s="68" t="s">
        <v>135</v>
      </c>
      <c r="B233" s="68"/>
    </row>
    <row r="235" spans="1:15" ht="37.5" customHeight="1">
      <c r="A235" s="66" t="s">
        <v>270</v>
      </c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</row>
    <row r="236" spans="1:15" ht="18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</row>
    <row r="237" spans="1:15" ht="18.75">
      <c r="A237" s="79" t="s">
        <v>259</v>
      </c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1: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5" ht="18.75">
      <c r="A239" s="79" t="s">
        <v>13</v>
      </c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1:15" ht="18.75">
      <c r="A240" s="79" t="s">
        <v>273</v>
      </c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1:15" ht="18.75">
      <c r="A241" s="79" t="s">
        <v>255</v>
      </c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1:15">
      <c r="A242" s="80" t="s">
        <v>14</v>
      </c>
      <c r="B242" s="80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5">
      <c r="A243" s="50" t="s">
        <v>15</v>
      </c>
      <c r="B243" s="50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5">
      <c r="A244" s="69" t="s">
        <v>145</v>
      </c>
      <c r="B244" s="69"/>
      <c r="C244" s="69"/>
      <c r="D244" s="69"/>
      <c r="E244" s="69"/>
      <c r="F244" s="69"/>
      <c r="G244" s="69"/>
      <c r="H244" s="69"/>
      <c r="I244" s="69"/>
      <c r="J244" s="69"/>
      <c r="K244" s="70"/>
      <c r="L244" s="70"/>
      <c r="M244" s="70"/>
      <c r="N244" s="70"/>
    </row>
    <row r="245" spans="1:1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5" ht="33.75" customHeight="1">
      <c r="A246" s="71" t="s">
        <v>0</v>
      </c>
      <c r="B246" s="73" t="s">
        <v>11</v>
      </c>
      <c r="C246" s="75" t="s">
        <v>1</v>
      </c>
      <c r="D246" s="75"/>
      <c r="E246" s="76" t="s">
        <v>5</v>
      </c>
      <c r="F246" s="76"/>
      <c r="G246" s="75" t="s">
        <v>24</v>
      </c>
      <c r="H246" s="75"/>
      <c r="I246" s="77" t="s">
        <v>6</v>
      </c>
      <c r="J246" s="78"/>
      <c r="K246" s="71" t="s">
        <v>7</v>
      </c>
      <c r="L246" s="71" t="s">
        <v>8</v>
      </c>
      <c r="M246" s="71" t="s">
        <v>9</v>
      </c>
      <c r="N246" s="71" t="s">
        <v>10</v>
      </c>
    </row>
    <row r="247" spans="1:15" ht="22.5" customHeight="1">
      <c r="A247" s="72"/>
      <c r="B247" s="74"/>
      <c r="C247" s="1" t="s">
        <v>2</v>
      </c>
      <c r="D247" s="1" t="s">
        <v>3</v>
      </c>
      <c r="E247" s="1" t="s">
        <v>2</v>
      </c>
      <c r="F247" s="1" t="s">
        <v>3</v>
      </c>
      <c r="G247" s="1" t="s">
        <v>2</v>
      </c>
      <c r="H247" s="1" t="s">
        <v>3</v>
      </c>
      <c r="I247" s="1" t="s">
        <v>2</v>
      </c>
      <c r="J247" s="1" t="s">
        <v>3</v>
      </c>
      <c r="K247" s="72"/>
      <c r="L247" s="72"/>
      <c r="M247" s="72"/>
      <c r="N247" s="72"/>
    </row>
    <row r="248" spans="1:15">
      <c r="A248" s="57" t="s">
        <v>12</v>
      </c>
      <c r="B248" s="11"/>
      <c r="C248" s="46">
        <f>'60+длина'!C40</f>
        <v>0</v>
      </c>
      <c r="D248" s="46">
        <f>'60+длина'!D40</f>
        <v>0</v>
      </c>
      <c r="E248" s="46">
        <f>'60+длина'!E40</f>
        <v>0</v>
      </c>
      <c r="F248" s="46">
        <f>'60+длина'!F40</f>
        <v>0</v>
      </c>
      <c r="G248" s="46"/>
      <c r="H248" s="46"/>
      <c r="I248" s="46"/>
      <c r="J248" s="46"/>
      <c r="K248" s="46">
        <f>'60+длина'!G40</f>
        <v>0</v>
      </c>
      <c r="L248" s="46">
        <f>'60+длина'!H40</f>
        <v>6</v>
      </c>
      <c r="M248" s="60">
        <f ca="1">SUMPRODUCT(LARGE($K$248:$K$253,ROW(INDIRECT("L1:L"&amp;O12))))</f>
        <v>0</v>
      </c>
      <c r="N248" s="63">
        <f ca="1">'Командный зачет (двоеборье)'!C21</f>
        <v>4</v>
      </c>
      <c r="O248" t="str">
        <f>A244</f>
        <v>КОМАНДА 10</v>
      </c>
    </row>
    <row r="249" spans="1:15">
      <c r="A249" s="58"/>
      <c r="B249" s="11"/>
      <c r="C249" s="46">
        <f>'60+длина'!C41</f>
        <v>0</v>
      </c>
      <c r="D249" s="46">
        <f>'60+длина'!D41</f>
        <v>0</v>
      </c>
      <c r="E249" s="46">
        <f>'60+длина'!E41</f>
        <v>0</v>
      </c>
      <c r="F249" s="46">
        <f>'60+длина'!F41</f>
        <v>0</v>
      </c>
      <c r="G249" s="46"/>
      <c r="H249" s="46"/>
      <c r="I249" s="46"/>
      <c r="J249" s="46"/>
      <c r="K249" s="46">
        <f>'60+длина'!G41</f>
        <v>0</v>
      </c>
      <c r="L249" s="46">
        <f>'60+длина'!H41</f>
        <v>6</v>
      </c>
      <c r="M249" s="61"/>
      <c r="N249" s="64"/>
      <c r="O249" t="str">
        <f>A244</f>
        <v>КОМАНДА 10</v>
      </c>
    </row>
    <row r="250" spans="1:15">
      <c r="A250" s="59"/>
      <c r="B250" s="11"/>
      <c r="C250" s="46">
        <f>'60+длина'!C42</f>
        <v>0</v>
      </c>
      <c r="D250" s="46">
        <f>'60+длина'!D42</f>
        <v>0</v>
      </c>
      <c r="E250" s="46">
        <f>'60+длина'!E42</f>
        <v>0</v>
      </c>
      <c r="F250" s="46">
        <f>'60+длина'!F42</f>
        <v>0</v>
      </c>
      <c r="G250" s="46"/>
      <c r="H250" s="46"/>
      <c r="I250" s="46"/>
      <c r="J250" s="46"/>
      <c r="K250" s="46">
        <f>'60+длина'!G42</f>
        <v>0</v>
      </c>
      <c r="L250" s="46">
        <f>'60+длина'!H42</f>
        <v>6</v>
      </c>
      <c r="M250" s="61"/>
      <c r="N250" s="64"/>
      <c r="O250" t="str">
        <f>A244</f>
        <v>КОМАНДА 10</v>
      </c>
    </row>
    <row r="251" spans="1:15">
      <c r="A251" s="57" t="s">
        <v>256</v>
      </c>
      <c r="B251" s="11"/>
      <c r="C251" s="46"/>
      <c r="D251" s="46"/>
      <c r="E251" s="46"/>
      <c r="F251" s="46"/>
      <c r="G251" s="46">
        <f>'500+метание '!C40</f>
        <v>0</v>
      </c>
      <c r="H251" s="46">
        <f>'500+метание '!D40</f>
        <v>0</v>
      </c>
      <c r="I251" s="46">
        <f>'500+метание '!E40</f>
        <v>0</v>
      </c>
      <c r="J251" s="46">
        <f>'500+метание '!F40</f>
        <v>0</v>
      </c>
      <c r="K251" s="46">
        <f>'500+метание '!G40</f>
        <v>0</v>
      </c>
      <c r="L251" s="46">
        <f>'500+метание '!H40</f>
        <v>4</v>
      </c>
      <c r="M251" s="61"/>
      <c r="N251" s="64"/>
      <c r="O251" t="str">
        <f>A244</f>
        <v>КОМАНДА 10</v>
      </c>
    </row>
    <row r="252" spans="1:15">
      <c r="A252" s="58"/>
      <c r="B252" s="11"/>
      <c r="C252" s="46"/>
      <c r="D252" s="46"/>
      <c r="E252" s="46"/>
      <c r="F252" s="46"/>
      <c r="G252" s="46">
        <f>'500+метание '!C41</f>
        <v>0</v>
      </c>
      <c r="H252" s="46">
        <f>'500+метание '!D41</f>
        <v>0</v>
      </c>
      <c r="I252" s="46">
        <f>'500+метание '!E41</f>
        <v>0</v>
      </c>
      <c r="J252" s="46">
        <f>'500+метание '!F41</f>
        <v>0</v>
      </c>
      <c r="K252" s="46">
        <f>'500+метание '!G41</f>
        <v>0</v>
      </c>
      <c r="L252" s="46">
        <f>'500+метание '!H41</f>
        <v>4</v>
      </c>
      <c r="M252" s="61"/>
      <c r="N252" s="64"/>
      <c r="O252" t="str">
        <f>A244</f>
        <v>КОМАНДА 10</v>
      </c>
    </row>
    <row r="253" spans="1:15">
      <c r="A253" s="59"/>
      <c r="B253" s="11"/>
      <c r="C253" s="46"/>
      <c r="D253" s="46"/>
      <c r="E253" s="46"/>
      <c r="F253" s="46"/>
      <c r="G253" s="46">
        <f>'500+метание '!C42</f>
        <v>0</v>
      </c>
      <c r="H253" s="46">
        <f>'500+метание '!D42</f>
        <v>0</v>
      </c>
      <c r="I253" s="46">
        <f>'500+метание '!E42</f>
        <v>0</v>
      </c>
      <c r="J253" s="46">
        <f>'500+метание '!F42</f>
        <v>0</v>
      </c>
      <c r="K253" s="46">
        <f>'500+метание '!G42</f>
        <v>0</v>
      </c>
      <c r="L253" s="46">
        <f>'500+метание '!H42</f>
        <v>4</v>
      </c>
      <c r="M253" s="62"/>
      <c r="N253" s="65"/>
      <c r="O253" t="str">
        <f>A244</f>
        <v>КОМАНДА 10</v>
      </c>
    </row>
    <row r="256" spans="1:15" ht="18.75">
      <c r="A256" s="68" t="s">
        <v>134</v>
      </c>
      <c r="B256" s="68"/>
    </row>
    <row r="259" spans="1:14" ht="18.75">
      <c r="A259" s="68" t="s">
        <v>135</v>
      </c>
      <c r="B259" s="68"/>
    </row>
    <row r="261" spans="1:14" ht="37.5" customHeight="1">
      <c r="A261" s="66" t="s">
        <v>270</v>
      </c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</row>
    <row r="262" spans="1:14" ht="18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</row>
    <row r="263" spans="1:14" ht="18.75">
      <c r="A263" s="79" t="s">
        <v>259</v>
      </c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1:1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8.75">
      <c r="A265" s="79" t="s">
        <v>13</v>
      </c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1:14" ht="18.75">
      <c r="A266" s="79" t="s">
        <v>273</v>
      </c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1:14" ht="18.75">
      <c r="A267" s="79" t="s">
        <v>255</v>
      </c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1:14">
      <c r="A268" s="80" t="s">
        <v>14</v>
      </c>
      <c r="B268" s="80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1:14">
      <c r="A269" s="81" t="s">
        <v>15</v>
      </c>
      <c r="B269" s="8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1:14">
      <c r="A270" s="69" t="s">
        <v>146</v>
      </c>
      <c r="B270" s="69"/>
      <c r="C270" s="69"/>
      <c r="D270" s="69"/>
      <c r="E270" s="69"/>
      <c r="F270" s="69"/>
      <c r="G270" s="69"/>
      <c r="H270" s="69"/>
      <c r="I270" s="69"/>
      <c r="J270" s="69"/>
      <c r="K270" s="70"/>
      <c r="L270" s="70"/>
      <c r="M270" s="70"/>
      <c r="N270" s="70"/>
    </row>
    <row r="271" spans="1:14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33.75" customHeight="1">
      <c r="A272" s="71" t="s">
        <v>0</v>
      </c>
      <c r="B272" s="73" t="s">
        <v>11</v>
      </c>
      <c r="C272" s="75" t="s">
        <v>1</v>
      </c>
      <c r="D272" s="75"/>
      <c r="E272" s="76" t="s">
        <v>5</v>
      </c>
      <c r="F272" s="76"/>
      <c r="G272" s="75" t="s">
        <v>24</v>
      </c>
      <c r="H272" s="75"/>
      <c r="I272" s="77" t="s">
        <v>6</v>
      </c>
      <c r="J272" s="78"/>
      <c r="K272" s="71" t="s">
        <v>7</v>
      </c>
      <c r="L272" s="71" t="s">
        <v>8</v>
      </c>
      <c r="M272" s="71" t="s">
        <v>9</v>
      </c>
      <c r="N272" s="71" t="s">
        <v>10</v>
      </c>
    </row>
    <row r="273" spans="1:15" ht="22.5" customHeight="1">
      <c r="A273" s="72"/>
      <c r="B273" s="74"/>
      <c r="C273" s="1" t="s">
        <v>2</v>
      </c>
      <c r="D273" s="1" t="s">
        <v>3</v>
      </c>
      <c r="E273" s="1" t="s">
        <v>2</v>
      </c>
      <c r="F273" s="1" t="s">
        <v>3</v>
      </c>
      <c r="G273" s="1" t="s">
        <v>2</v>
      </c>
      <c r="H273" s="1" t="s">
        <v>3</v>
      </c>
      <c r="I273" s="1" t="s">
        <v>2</v>
      </c>
      <c r="J273" s="1" t="s">
        <v>3</v>
      </c>
      <c r="K273" s="72"/>
      <c r="L273" s="72"/>
      <c r="M273" s="72"/>
      <c r="N273" s="72"/>
    </row>
    <row r="274" spans="1:15">
      <c r="A274" s="57" t="s">
        <v>12</v>
      </c>
      <c r="B274" s="11"/>
      <c r="C274" s="46">
        <f>'60+длина'!C43</f>
        <v>0</v>
      </c>
      <c r="D274" s="46">
        <f>'60+длина'!D43</f>
        <v>0</v>
      </c>
      <c r="E274" s="46">
        <f>'60+длина'!E43</f>
        <v>0</v>
      </c>
      <c r="F274" s="46">
        <f>'60+длина'!F43</f>
        <v>0</v>
      </c>
      <c r="G274" s="46"/>
      <c r="H274" s="46"/>
      <c r="I274" s="46"/>
      <c r="J274" s="46"/>
      <c r="K274" s="46">
        <f>'60+длина'!G43</f>
        <v>0</v>
      </c>
      <c r="L274" s="46">
        <f>'60+длина'!H43</f>
        <v>6</v>
      </c>
      <c r="M274" s="60">
        <f ca="1">SUMPRODUCT(LARGE($K$274:$K$279,ROW(INDIRECT("L1:L"&amp;O12))))</f>
        <v>0</v>
      </c>
      <c r="N274" s="63">
        <f ca="1">'Командный зачет (двоеборье)'!C22</f>
        <v>4</v>
      </c>
      <c r="O274" t="str">
        <f>A270</f>
        <v>КОМАНДА 11</v>
      </c>
    </row>
    <row r="275" spans="1:15">
      <c r="A275" s="58"/>
      <c r="B275" s="11"/>
      <c r="C275" s="46">
        <f>'60+длина'!C44</f>
        <v>0</v>
      </c>
      <c r="D275" s="46">
        <f>'60+длина'!D44</f>
        <v>0</v>
      </c>
      <c r="E275" s="46">
        <f>'60+длина'!E44</f>
        <v>0</v>
      </c>
      <c r="F275" s="46">
        <f>'60+длина'!F44</f>
        <v>0</v>
      </c>
      <c r="G275" s="46"/>
      <c r="H275" s="46"/>
      <c r="I275" s="46"/>
      <c r="J275" s="46"/>
      <c r="K275" s="46">
        <f>'60+длина'!G44</f>
        <v>0</v>
      </c>
      <c r="L275" s="46">
        <f>'60+длина'!H44</f>
        <v>6</v>
      </c>
      <c r="M275" s="61"/>
      <c r="N275" s="64"/>
      <c r="O275" t="str">
        <f>A270</f>
        <v>КОМАНДА 11</v>
      </c>
    </row>
    <row r="276" spans="1:15">
      <c r="A276" s="59"/>
      <c r="B276" s="11"/>
      <c r="C276" s="46">
        <f>'60+длина'!C45</f>
        <v>0</v>
      </c>
      <c r="D276" s="46">
        <f>'60+длина'!D45</f>
        <v>0</v>
      </c>
      <c r="E276" s="46">
        <f>'60+длина'!E45</f>
        <v>0</v>
      </c>
      <c r="F276" s="46">
        <f>'60+длина'!F45</f>
        <v>0</v>
      </c>
      <c r="G276" s="46"/>
      <c r="H276" s="46"/>
      <c r="I276" s="46"/>
      <c r="J276" s="46"/>
      <c r="K276" s="46">
        <f>'60+длина'!G45</f>
        <v>0</v>
      </c>
      <c r="L276" s="46">
        <f>'60+длина'!H45</f>
        <v>6</v>
      </c>
      <c r="M276" s="61"/>
      <c r="N276" s="64"/>
      <c r="O276" t="str">
        <f>A270</f>
        <v>КОМАНДА 11</v>
      </c>
    </row>
    <row r="277" spans="1:15">
      <c r="A277" s="57" t="s">
        <v>256</v>
      </c>
      <c r="B277" s="11"/>
      <c r="C277" s="46"/>
      <c r="D277" s="46"/>
      <c r="E277" s="46"/>
      <c r="F277" s="46"/>
      <c r="G277" s="46">
        <f>'500+метание '!C43</f>
        <v>0</v>
      </c>
      <c r="H277" s="46">
        <f>'500+метание '!D43</f>
        <v>0</v>
      </c>
      <c r="I277" s="46">
        <f>'500+метание '!E43</f>
        <v>0</v>
      </c>
      <c r="J277" s="46">
        <f>'500+метание '!F43</f>
        <v>0</v>
      </c>
      <c r="K277" s="46">
        <f>'500+метание '!G43</f>
        <v>0</v>
      </c>
      <c r="L277" s="46">
        <f>'500+метание '!H43</f>
        <v>4</v>
      </c>
      <c r="M277" s="61"/>
      <c r="N277" s="64"/>
      <c r="O277" t="str">
        <f>A270</f>
        <v>КОМАНДА 11</v>
      </c>
    </row>
    <row r="278" spans="1:15">
      <c r="A278" s="58"/>
      <c r="B278" s="11"/>
      <c r="C278" s="46"/>
      <c r="D278" s="46"/>
      <c r="E278" s="46"/>
      <c r="F278" s="46"/>
      <c r="G278" s="46">
        <f>'500+метание '!C44</f>
        <v>0</v>
      </c>
      <c r="H278" s="46">
        <f>'500+метание '!D44</f>
        <v>0</v>
      </c>
      <c r="I278" s="46">
        <f>'500+метание '!E44</f>
        <v>0</v>
      </c>
      <c r="J278" s="46">
        <f>'500+метание '!F44</f>
        <v>0</v>
      </c>
      <c r="K278" s="46">
        <f>'500+метание '!G44</f>
        <v>0</v>
      </c>
      <c r="L278" s="46">
        <f>'500+метание '!H44</f>
        <v>4</v>
      </c>
      <c r="M278" s="61"/>
      <c r="N278" s="64"/>
      <c r="O278" t="str">
        <f>A270</f>
        <v>КОМАНДА 11</v>
      </c>
    </row>
    <row r="279" spans="1:15">
      <c r="A279" s="59"/>
      <c r="B279" s="11"/>
      <c r="C279" s="46"/>
      <c r="D279" s="46"/>
      <c r="E279" s="46"/>
      <c r="F279" s="46"/>
      <c r="G279" s="46">
        <f>'500+метание '!C45</f>
        <v>0</v>
      </c>
      <c r="H279" s="46">
        <f>'500+метание '!D45</f>
        <v>0</v>
      </c>
      <c r="I279" s="46">
        <f>'500+метание '!E45</f>
        <v>0</v>
      </c>
      <c r="J279" s="46">
        <f>'500+метание '!F45</f>
        <v>0</v>
      </c>
      <c r="K279" s="46">
        <f>'500+метание '!G45</f>
        <v>0</v>
      </c>
      <c r="L279" s="46">
        <f>'500+метание '!H45</f>
        <v>4</v>
      </c>
      <c r="M279" s="62"/>
      <c r="N279" s="65"/>
      <c r="O279" t="str">
        <f>A270</f>
        <v>КОМАНДА 11</v>
      </c>
    </row>
    <row r="282" spans="1:15" ht="18.75">
      <c r="A282" s="68" t="s">
        <v>134</v>
      </c>
      <c r="B282" s="68"/>
    </row>
    <row r="285" spans="1:15" ht="18.75">
      <c r="A285" s="68" t="s">
        <v>135</v>
      </c>
      <c r="B285" s="68"/>
    </row>
    <row r="287" spans="1:15" ht="37.5" customHeight="1">
      <c r="A287" s="66" t="s">
        <v>270</v>
      </c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</row>
    <row r="288" spans="1:15" ht="18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</row>
    <row r="289" spans="1:15" ht="18.75">
      <c r="A289" s="79" t="s">
        <v>259</v>
      </c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</row>
    <row r="290" spans="1: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5" ht="18.75">
      <c r="A291" s="79" t="s">
        <v>13</v>
      </c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</row>
    <row r="292" spans="1:15" ht="18.75">
      <c r="A292" s="79" t="s">
        <v>273</v>
      </c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</row>
    <row r="293" spans="1:15" ht="18.75">
      <c r="A293" s="79" t="s">
        <v>255</v>
      </c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</row>
    <row r="294" spans="1:15">
      <c r="A294" s="80" t="s">
        <v>14</v>
      </c>
      <c r="B294" s="80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5">
      <c r="A295" s="81" t="s">
        <v>15</v>
      </c>
      <c r="B295" s="81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5">
      <c r="A296" s="69" t="s">
        <v>147</v>
      </c>
      <c r="B296" s="69"/>
      <c r="C296" s="69"/>
      <c r="D296" s="69"/>
      <c r="E296" s="69"/>
      <c r="F296" s="69"/>
      <c r="G296" s="69"/>
      <c r="H296" s="69"/>
      <c r="I296" s="69"/>
      <c r="J296" s="69"/>
      <c r="K296" s="70"/>
      <c r="L296" s="70"/>
      <c r="M296" s="70"/>
      <c r="N296" s="70"/>
    </row>
    <row r="297" spans="1:1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5" ht="33.75" customHeight="1">
      <c r="A298" s="71" t="s">
        <v>0</v>
      </c>
      <c r="B298" s="73" t="s">
        <v>11</v>
      </c>
      <c r="C298" s="75" t="s">
        <v>1</v>
      </c>
      <c r="D298" s="75"/>
      <c r="E298" s="76" t="s">
        <v>5</v>
      </c>
      <c r="F298" s="76"/>
      <c r="G298" s="75" t="s">
        <v>24</v>
      </c>
      <c r="H298" s="75"/>
      <c r="I298" s="77" t="s">
        <v>6</v>
      </c>
      <c r="J298" s="78"/>
      <c r="K298" s="71" t="s">
        <v>7</v>
      </c>
      <c r="L298" s="71" t="s">
        <v>8</v>
      </c>
      <c r="M298" s="71" t="s">
        <v>9</v>
      </c>
      <c r="N298" s="71" t="s">
        <v>10</v>
      </c>
    </row>
    <row r="299" spans="1:15" ht="22.5" customHeight="1">
      <c r="A299" s="72"/>
      <c r="B299" s="74"/>
      <c r="C299" s="1" t="s">
        <v>2</v>
      </c>
      <c r="D299" s="1" t="s">
        <v>3</v>
      </c>
      <c r="E299" s="1" t="s">
        <v>2</v>
      </c>
      <c r="F299" s="1" t="s">
        <v>3</v>
      </c>
      <c r="G299" s="1" t="s">
        <v>2</v>
      </c>
      <c r="H299" s="1" t="s">
        <v>3</v>
      </c>
      <c r="I299" s="1" t="s">
        <v>2</v>
      </c>
      <c r="J299" s="1" t="s">
        <v>3</v>
      </c>
      <c r="K299" s="72"/>
      <c r="L299" s="72"/>
      <c r="M299" s="72"/>
      <c r="N299" s="72"/>
    </row>
    <row r="300" spans="1:15">
      <c r="A300" s="57" t="s">
        <v>12</v>
      </c>
      <c r="B300" s="11"/>
      <c r="C300" s="46">
        <f>'60+длина'!C46</f>
        <v>0</v>
      </c>
      <c r="D300" s="46">
        <f>'60+длина'!D46</f>
        <v>0</v>
      </c>
      <c r="E300" s="46">
        <f>'60+длина'!E46</f>
        <v>0</v>
      </c>
      <c r="F300" s="46">
        <f>'60+длина'!F46</f>
        <v>0</v>
      </c>
      <c r="G300" s="46"/>
      <c r="H300" s="46"/>
      <c r="I300" s="46"/>
      <c r="J300" s="46"/>
      <c r="K300" s="46">
        <f>'60+длина'!G46</f>
        <v>0</v>
      </c>
      <c r="L300" s="46">
        <f>'60+длина'!H46</f>
        <v>6</v>
      </c>
      <c r="M300" s="60">
        <f ca="1">SUMPRODUCT(LARGE($K$300:$K$305,ROW(INDIRECT("L1:L"&amp;O12))))</f>
        <v>0</v>
      </c>
      <c r="N300" s="63">
        <f ca="1">'Командный зачет (двоеборье)'!C23</f>
        <v>4</v>
      </c>
      <c r="O300" t="str">
        <f>A296</f>
        <v>КОМАНДА 12</v>
      </c>
    </row>
    <row r="301" spans="1:15">
      <c r="A301" s="58"/>
      <c r="B301" s="11"/>
      <c r="C301" s="46">
        <f>'60+длина'!C47</f>
        <v>0</v>
      </c>
      <c r="D301" s="46">
        <f>'60+длина'!D47</f>
        <v>0</v>
      </c>
      <c r="E301" s="46">
        <f>'60+длина'!E47</f>
        <v>0</v>
      </c>
      <c r="F301" s="46">
        <f>'60+длина'!F47</f>
        <v>0</v>
      </c>
      <c r="G301" s="46"/>
      <c r="H301" s="46"/>
      <c r="I301" s="46"/>
      <c r="J301" s="46"/>
      <c r="K301" s="46">
        <f>'60+длина'!G47</f>
        <v>0</v>
      </c>
      <c r="L301" s="46">
        <f>'60+длина'!H47</f>
        <v>6</v>
      </c>
      <c r="M301" s="61"/>
      <c r="N301" s="64"/>
      <c r="O301" t="str">
        <f>A296</f>
        <v>КОМАНДА 12</v>
      </c>
    </row>
    <row r="302" spans="1:15">
      <c r="A302" s="59"/>
      <c r="B302" s="11"/>
      <c r="C302" s="46">
        <f>'60+длина'!C48</f>
        <v>0</v>
      </c>
      <c r="D302" s="46">
        <f>'60+длина'!D48</f>
        <v>0</v>
      </c>
      <c r="E302" s="46">
        <f>'60+длина'!E48</f>
        <v>0</v>
      </c>
      <c r="F302" s="46">
        <f>'60+длина'!F48</f>
        <v>0</v>
      </c>
      <c r="G302" s="46"/>
      <c r="H302" s="46"/>
      <c r="I302" s="46"/>
      <c r="J302" s="46"/>
      <c r="K302" s="46">
        <f>'60+длина'!G48</f>
        <v>0</v>
      </c>
      <c r="L302" s="46">
        <f>'60+длина'!H48</f>
        <v>6</v>
      </c>
      <c r="M302" s="61"/>
      <c r="N302" s="64"/>
      <c r="O302" t="str">
        <f>A296</f>
        <v>КОМАНДА 12</v>
      </c>
    </row>
    <row r="303" spans="1:15">
      <c r="A303" s="57" t="s">
        <v>256</v>
      </c>
      <c r="B303" s="11"/>
      <c r="C303" s="46"/>
      <c r="D303" s="46"/>
      <c r="E303" s="46"/>
      <c r="F303" s="46"/>
      <c r="G303" s="46">
        <f>'500+метание '!C46</f>
        <v>0</v>
      </c>
      <c r="H303" s="46">
        <f>'500+метание '!D46</f>
        <v>0</v>
      </c>
      <c r="I303" s="46">
        <f>'500+метание '!E46</f>
        <v>0</v>
      </c>
      <c r="J303" s="46">
        <f>'500+метание '!F46</f>
        <v>0</v>
      </c>
      <c r="K303" s="46">
        <f>'500+метание '!G46</f>
        <v>0</v>
      </c>
      <c r="L303" s="46">
        <f>'500+метание '!H46</f>
        <v>4</v>
      </c>
      <c r="M303" s="61"/>
      <c r="N303" s="64"/>
      <c r="O303" t="str">
        <f>A296</f>
        <v>КОМАНДА 12</v>
      </c>
    </row>
    <row r="304" spans="1:15">
      <c r="A304" s="58"/>
      <c r="B304" s="11"/>
      <c r="C304" s="46"/>
      <c r="D304" s="46"/>
      <c r="E304" s="46"/>
      <c r="F304" s="46"/>
      <c r="G304" s="46">
        <f>'500+метание '!C47</f>
        <v>0</v>
      </c>
      <c r="H304" s="46">
        <f>'500+метание '!D47</f>
        <v>0</v>
      </c>
      <c r="I304" s="46">
        <f>'500+метание '!E47</f>
        <v>0</v>
      </c>
      <c r="J304" s="46">
        <f>'500+метание '!F47</f>
        <v>0</v>
      </c>
      <c r="K304" s="46">
        <f>'500+метание '!G47</f>
        <v>0</v>
      </c>
      <c r="L304" s="46">
        <f>'500+метание '!H47</f>
        <v>4</v>
      </c>
      <c r="M304" s="61"/>
      <c r="N304" s="64"/>
      <c r="O304" t="str">
        <f>A296</f>
        <v>КОМАНДА 12</v>
      </c>
    </row>
    <row r="305" spans="1:15">
      <c r="A305" s="59"/>
      <c r="B305" s="11"/>
      <c r="C305" s="46"/>
      <c r="D305" s="46"/>
      <c r="E305" s="46"/>
      <c r="F305" s="46"/>
      <c r="G305" s="46">
        <f>'500+метание '!C48</f>
        <v>0</v>
      </c>
      <c r="H305" s="46">
        <f>'500+метание '!D48</f>
        <v>0</v>
      </c>
      <c r="I305" s="46">
        <f>'500+метание '!E48</f>
        <v>0</v>
      </c>
      <c r="J305" s="46">
        <f>'500+метание '!F48</f>
        <v>0</v>
      </c>
      <c r="K305" s="46">
        <f>'500+метание '!G48</f>
        <v>0</v>
      </c>
      <c r="L305" s="46">
        <f>'500+метание '!H48</f>
        <v>4</v>
      </c>
      <c r="M305" s="62"/>
      <c r="N305" s="65"/>
      <c r="O305" t="str">
        <f>A296</f>
        <v>КОМАНДА 12</v>
      </c>
    </row>
    <row r="308" spans="1:15" ht="18.75">
      <c r="A308" s="68" t="s">
        <v>134</v>
      </c>
      <c r="B308" s="68"/>
    </row>
    <row r="311" spans="1:15" ht="18.75">
      <c r="A311" s="68" t="s">
        <v>135</v>
      </c>
      <c r="B311" s="68"/>
    </row>
    <row r="313" spans="1:15" ht="37.5" customHeight="1">
      <c r="A313" s="66" t="s">
        <v>270</v>
      </c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</row>
    <row r="314" spans="1:15" ht="18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</row>
    <row r="315" spans="1:15" ht="18.75">
      <c r="A315" s="79" t="s">
        <v>259</v>
      </c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</row>
    <row r="316" spans="1: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5" ht="18.75">
      <c r="A317" s="79" t="s">
        <v>13</v>
      </c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</row>
    <row r="318" spans="1:15" ht="18.75">
      <c r="A318" s="79" t="s">
        <v>273</v>
      </c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</row>
    <row r="319" spans="1:15" ht="18.75">
      <c r="A319" s="79" t="s">
        <v>255</v>
      </c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</row>
    <row r="320" spans="1:15">
      <c r="A320" s="80" t="s">
        <v>14</v>
      </c>
      <c r="B320" s="80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1:15">
      <c r="A321" s="81" t="s">
        <v>15</v>
      </c>
      <c r="B321" s="8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5">
      <c r="A322" s="69" t="s">
        <v>148</v>
      </c>
      <c r="B322" s="69"/>
      <c r="C322" s="69"/>
      <c r="D322" s="69"/>
      <c r="E322" s="69"/>
      <c r="F322" s="69"/>
      <c r="G322" s="69"/>
      <c r="H322" s="69"/>
      <c r="I322" s="69"/>
      <c r="J322" s="69"/>
      <c r="K322" s="70"/>
      <c r="L322" s="70"/>
      <c r="M322" s="70"/>
      <c r="N322" s="70"/>
    </row>
    <row r="323" spans="1:1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5" ht="33.75" customHeight="1">
      <c r="A324" s="71" t="s">
        <v>0</v>
      </c>
      <c r="B324" s="73" t="s">
        <v>11</v>
      </c>
      <c r="C324" s="75" t="s">
        <v>1</v>
      </c>
      <c r="D324" s="75"/>
      <c r="E324" s="76" t="s">
        <v>5</v>
      </c>
      <c r="F324" s="76"/>
      <c r="G324" s="75" t="s">
        <v>24</v>
      </c>
      <c r="H324" s="75"/>
      <c r="I324" s="77" t="s">
        <v>6</v>
      </c>
      <c r="J324" s="78"/>
      <c r="K324" s="71" t="s">
        <v>7</v>
      </c>
      <c r="L324" s="71" t="s">
        <v>8</v>
      </c>
      <c r="M324" s="71" t="s">
        <v>9</v>
      </c>
      <c r="N324" s="71" t="s">
        <v>10</v>
      </c>
    </row>
    <row r="325" spans="1:15" ht="22.5" customHeight="1">
      <c r="A325" s="72"/>
      <c r="B325" s="74"/>
      <c r="C325" s="1" t="s">
        <v>2</v>
      </c>
      <c r="D325" s="1" t="s">
        <v>3</v>
      </c>
      <c r="E325" s="1" t="s">
        <v>2</v>
      </c>
      <c r="F325" s="1" t="s">
        <v>3</v>
      </c>
      <c r="G325" s="1" t="s">
        <v>2</v>
      </c>
      <c r="H325" s="1" t="s">
        <v>3</v>
      </c>
      <c r="I325" s="1" t="s">
        <v>2</v>
      </c>
      <c r="J325" s="1" t="s">
        <v>3</v>
      </c>
      <c r="K325" s="72"/>
      <c r="L325" s="72"/>
      <c r="M325" s="72"/>
      <c r="N325" s="72"/>
    </row>
    <row r="326" spans="1:15">
      <c r="A326" s="57" t="s">
        <v>12</v>
      </c>
      <c r="B326" s="11"/>
      <c r="C326" s="46">
        <f>'60+длина'!C49</f>
        <v>0</v>
      </c>
      <c r="D326" s="46">
        <f>'60+длина'!D49</f>
        <v>0</v>
      </c>
      <c r="E326" s="46">
        <f>'60+длина'!E49</f>
        <v>0</v>
      </c>
      <c r="F326" s="46">
        <f>'60+длина'!F49</f>
        <v>0</v>
      </c>
      <c r="G326" s="46"/>
      <c r="H326" s="46"/>
      <c r="I326" s="46"/>
      <c r="J326" s="46"/>
      <c r="K326" s="46">
        <f>'60+длина'!G49</f>
        <v>0</v>
      </c>
      <c r="L326" s="46">
        <f>'60+длина'!H49</f>
        <v>6</v>
      </c>
      <c r="M326" s="60">
        <f ca="1">SUMPRODUCT(LARGE($K$326:$K$331,ROW(INDIRECT("L1:L"&amp;O12))))</f>
        <v>0</v>
      </c>
      <c r="N326" s="63">
        <f ca="1">'Командный зачет (двоеборье)'!C24</f>
        <v>4</v>
      </c>
      <c r="O326" t="str">
        <f>A322</f>
        <v>КОМАНДА 13</v>
      </c>
    </row>
    <row r="327" spans="1:15">
      <c r="A327" s="58"/>
      <c r="B327" s="11"/>
      <c r="C327" s="46">
        <f>'60+длина'!C50</f>
        <v>0</v>
      </c>
      <c r="D327" s="46">
        <f>'60+длина'!D50</f>
        <v>0</v>
      </c>
      <c r="E327" s="46">
        <f>'60+длина'!E50</f>
        <v>0</v>
      </c>
      <c r="F327" s="46">
        <f>'60+длина'!F50</f>
        <v>0</v>
      </c>
      <c r="G327" s="46"/>
      <c r="H327" s="46"/>
      <c r="I327" s="46"/>
      <c r="J327" s="46"/>
      <c r="K327" s="46">
        <f>'60+длина'!G50</f>
        <v>0</v>
      </c>
      <c r="L327" s="46">
        <f>'60+длина'!H50</f>
        <v>6</v>
      </c>
      <c r="M327" s="61"/>
      <c r="N327" s="64"/>
      <c r="O327" t="str">
        <f>A322</f>
        <v>КОМАНДА 13</v>
      </c>
    </row>
    <row r="328" spans="1:15">
      <c r="A328" s="59"/>
      <c r="B328" s="11"/>
      <c r="C328" s="46">
        <f>'60+длина'!C51</f>
        <v>0</v>
      </c>
      <c r="D328" s="46">
        <f>'60+длина'!D51</f>
        <v>0</v>
      </c>
      <c r="E328" s="46">
        <f>'60+длина'!E51</f>
        <v>0</v>
      </c>
      <c r="F328" s="46">
        <f>'60+длина'!F51</f>
        <v>0</v>
      </c>
      <c r="G328" s="46"/>
      <c r="H328" s="46"/>
      <c r="I328" s="46"/>
      <c r="J328" s="46"/>
      <c r="K328" s="46">
        <f>'60+длина'!G51</f>
        <v>0</v>
      </c>
      <c r="L328" s="46">
        <f>'60+длина'!H51</f>
        <v>6</v>
      </c>
      <c r="M328" s="61"/>
      <c r="N328" s="64"/>
      <c r="O328" t="str">
        <f>A322</f>
        <v>КОМАНДА 13</v>
      </c>
    </row>
    <row r="329" spans="1:15">
      <c r="A329" s="57" t="s">
        <v>256</v>
      </c>
      <c r="B329" s="11"/>
      <c r="C329" s="46"/>
      <c r="D329" s="46"/>
      <c r="E329" s="46"/>
      <c r="F329" s="46"/>
      <c r="G329" s="46">
        <f>'500+метание '!C49</f>
        <v>0</v>
      </c>
      <c r="H329" s="46">
        <f>'500+метание '!D49</f>
        <v>0</v>
      </c>
      <c r="I329" s="46">
        <f>'500+метание '!E49</f>
        <v>0</v>
      </c>
      <c r="J329" s="46">
        <f>'500+метание '!F49</f>
        <v>0</v>
      </c>
      <c r="K329" s="46">
        <f>'500+метание '!G49</f>
        <v>0</v>
      </c>
      <c r="L329" s="46">
        <f>'500+метание '!H49</f>
        <v>4</v>
      </c>
      <c r="M329" s="61"/>
      <c r="N329" s="64"/>
      <c r="O329" t="str">
        <f>A322</f>
        <v>КОМАНДА 13</v>
      </c>
    </row>
    <row r="330" spans="1:15">
      <c r="A330" s="58"/>
      <c r="B330" s="11"/>
      <c r="C330" s="46"/>
      <c r="D330" s="46"/>
      <c r="E330" s="46"/>
      <c r="F330" s="46"/>
      <c r="G330" s="46">
        <f>'500+метание '!C50</f>
        <v>0</v>
      </c>
      <c r="H330" s="46">
        <f>'500+метание '!D50</f>
        <v>0</v>
      </c>
      <c r="I330" s="46">
        <f>'500+метание '!E50</f>
        <v>0</v>
      </c>
      <c r="J330" s="46">
        <f>'500+метание '!F50</f>
        <v>0</v>
      </c>
      <c r="K330" s="46">
        <f>'500+метание '!G50</f>
        <v>0</v>
      </c>
      <c r="L330" s="46">
        <f>'500+метание '!H50</f>
        <v>4</v>
      </c>
      <c r="M330" s="61"/>
      <c r="N330" s="64"/>
      <c r="O330" t="str">
        <f>A322</f>
        <v>КОМАНДА 13</v>
      </c>
    </row>
    <row r="331" spans="1:15">
      <c r="A331" s="59"/>
      <c r="B331" s="11"/>
      <c r="C331" s="46"/>
      <c r="D331" s="46"/>
      <c r="E331" s="46"/>
      <c r="F331" s="46"/>
      <c r="G331" s="46">
        <f>'500+метание '!C51</f>
        <v>0</v>
      </c>
      <c r="H331" s="46">
        <f>'500+метание '!D51</f>
        <v>0</v>
      </c>
      <c r="I331" s="46">
        <f>'500+метание '!E51</f>
        <v>0</v>
      </c>
      <c r="J331" s="46">
        <f>'500+метание '!F51</f>
        <v>0</v>
      </c>
      <c r="K331" s="46">
        <f>'500+метание '!G51</f>
        <v>0</v>
      </c>
      <c r="L331" s="46">
        <f>'500+метание '!H51</f>
        <v>4</v>
      </c>
      <c r="M331" s="62"/>
      <c r="N331" s="65"/>
      <c r="O331" t="str">
        <f>A322</f>
        <v>КОМАНДА 13</v>
      </c>
    </row>
    <row r="334" spans="1:15" ht="18.75">
      <c r="A334" s="68" t="s">
        <v>134</v>
      </c>
      <c r="B334" s="68"/>
    </row>
    <row r="337" spans="1:15" ht="18.75">
      <c r="A337" s="68" t="s">
        <v>135</v>
      </c>
      <c r="B337" s="68"/>
    </row>
    <row r="339" spans="1:15" ht="37.5" customHeight="1">
      <c r="A339" s="66" t="s">
        <v>270</v>
      </c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</row>
    <row r="340" spans="1:15" ht="18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</row>
    <row r="341" spans="1:15" ht="18.75">
      <c r="A341" s="79" t="s">
        <v>259</v>
      </c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</row>
    <row r="342" spans="1: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5" ht="18.75">
      <c r="A343" s="79" t="s">
        <v>13</v>
      </c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</row>
    <row r="344" spans="1:15" ht="18.75">
      <c r="A344" s="79" t="s">
        <v>273</v>
      </c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</row>
    <row r="345" spans="1:15" ht="18.75">
      <c r="A345" s="79" t="s">
        <v>255</v>
      </c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</row>
    <row r="346" spans="1:15">
      <c r="A346" s="80" t="s">
        <v>14</v>
      </c>
      <c r="B346" s="80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1:15">
      <c r="A347" s="81" t="s">
        <v>15</v>
      </c>
      <c r="B347" s="81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1:15">
      <c r="A348" s="69" t="s">
        <v>149</v>
      </c>
      <c r="B348" s="69"/>
      <c r="C348" s="69"/>
      <c r="D348" s="69"/>
      <c r="E348" s="69"/>
      <c r="F348" s="69"/>
      <c r="G348" s="69"/>
      <c r="H348" s="69"/>
      <c r="I348" s="69"/>
      <c r="J348" s="69"/>
      <c r="K348" s="70"/>
      <c r="L348" s="70"/>
      <c r="M348" s="70"/>
      <c r="N348" s="70"/>
    </row>
    <row r="349" spans="1:1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5" ht="33.75" customHeight="1">
      <c r="A350" s="71" t="s">
        <v>0</v>
      </c>
      <c r="B350" s="73" t="s">
        <v>11</v>
      </c>
      <c r="C350" s="75" t="s">
        <v>1</v>
      </c>
      <c r="D350" s="75"/>
      <c r="E350" s="76" t="s">
        <v>5</v>
      </c>
      <c r="F350" s="76"/>
      <c r="G350" s="75" t="s">
        <v>24</v>
      </c>
      <c r="H350" s="75"/>
      <c r="I350" s="77" t="s">
        <v>6</v>
      </c>
      <c r="J350" s="78"/>
      <c r="K350" s="71" t="s">
        <v>7</v>
      </c>
      <c r="L350" s="71" t="s">
        <v>8</v>
      </c>
      <c r="M350" s="71" t="s">
        <v>9</v>
      </c>
      <c r="N350" s="71" t="s">
        <v>10</v>
      </c>
    </row>
    <row r="351" spans="1:15" ht="22.5" customHeight="1">
      <c r="A351" s="72"/>
      <c r="B351" s="74"/>
      <c r="C351" s="1" t="s">
        <v>2</v>
      </c>
      <c r="D351" s="1" t="s">
        <v>3</v>
      </c>
      <c r="E351" s="1" t="s">
        <v>2</v>
      </c>
      <c r="F351" s="1" t="s">
        <v>3</v>
      </c>
      <c r="G351" s="1" t="s">
        <v>2</v>
      </c>
      <c r="H351" s="1" t="s">
        <v>3</v>
      </c>
      <c r="I351" s="1" t="s">
        <v>2</v>
      </c>
      <c r="J351" s="1" t="s">
        <v>3</v>
      </c>
      <c r="K351" s="72"/>
      <c r="L351" s="72"/>
      <c r="M351" s="72"/>
      <c r="N351" s="72"/>
    </row>
    <row r="352" spans="1:15" ht="15.75" customHeight="1">
      <c r="A352" s="57" t="s">
        <v>12</v>
      </c>
      <c r="B352" s="11"/>
      <c r="C352" s="46">
        <f>'60+длина'!C52</f>
        <v>0</v>
      </c>
      <c r="D352" s="46">
        <f>'60+длина'!D52</f>
        <v>0</v>
      </c>
      <c r="E352" s="46">
        <f>'60+длина'!E52</f>
        <v>0</v>
      </c>
      <c r="F352" s="46">
        <f>'60+длина'!F52</f>
        <v>0</v>
      </c>
      <c r="G352" s="46"/>
      <c r="H352" s="46"/>
      <c r="I352" s="46"/>
      <c r="J352" s="46"/>
      <c r="K352" s="46">
        <f>'60+длина'!G52</f>
        <v>0</v>
      </c>
      <c r="L352" s="46">
        <f>'60+длина'!H52</f>
        <v>6</v>
      </c>
      <c r="M352" s="60">
        <f ca="1">SUMPRODUCT(LARGE($K$352:$K$357,ROW(INDIRECT("L1:L"&amp;O12))))</f>
        <v>0</v>
      </c>
      <c r="N352" s="63">
        <f ca="1">'Командный зачет (двоеборье)'!C25</f>
        <v>4</v>
      </c>
      <c r="O352" t="str">
        <f>A348</f>
        <v>КОМАНДА 14</v>
      </c>
    </row>
    <row r="353" spans="1:15" ht="15.75" customHeight="1">
      <c r="A353" s="58"/>
      <c r="B353" s="11"/>
      <c r="C353" s="46">
        <f>'60+длина'!C53</f>
        <v>0</v>
      </c>
      <c r="D353" s="46">
        <f>'60+длина'!D53</f>
        <v>0</v>
      </c>
      <c r="E353" s="46">
        <f>'60+длина'!E53</f>
        <v>0</v>
      </c>
      <c r="F353" s="46">
        <f>'60+длина'!F53</f>
        <v>0</v>
      </c>
      <c r="G353" s="46"/>
      <c r="H353" s="46"/>
      <c r="I353" s="46"/>
      <c r="J353" s="46"/>
      <c r="K353" s="46">
        <f>'60+длина'!G53</f>
        <v>0</v>
      </c>
      <c r="L353" s="46">
        <f>'60+длина'!H53</f>
        <v>6</v>
      </c>
      <c r="M353" s="61"/>
      <c r="N353" s="64"/>
      <c r="O353" t="str">
        <f>A348</f>
        <v>КОМАНДА 14</v>
      </c>
    </row>
    <row r="354" spans="1:15" ht="15.75" customHeight="1">
      <c r="A354" s="59"/>
      <c r="B354" s="11"/>
      <c r="C354" s="46">
        <f>'60+длина'!C54</f>
        <v>0</v>
      </c>
      <c r="D354" s="46">
        <f>'60+длина'!D54</f>
        <v>0</v>
      </c>
      <c r="E354" s="46">
        <f>'60+длина'!E54</f>
        <v>0</v>
      </c>
      <c r="F354" s="46">
        <f>'60+длина'!F54</f>
        <v>0</v>
      </c>
      <c r="G354" s="46"/>
      <c r="H354" s="46"/>
      <c r="I354" s="46"/>
      <c r="J354" s="46"/>
      <c r="K354" s="46">
        <f>'60+длина'!G54</f>
        <v>0</v>
      </c>
      <c r="L354" s="46">
        <f>'60+длина'!H54</f>
        <v>6</v>
      </c>
      <c r="M354" s="61"/>
      <c r="N354" s="64"/>
      <c r="O354" t="str">
        <f>A348</f>
        <v>КОМАНДА 14</v>
      </c>
    </row>
    <row r="355" spans="1:15" ht="15.75" customHeight="1">
      <c r="A355" s="57" t="s">
        <v>256</v>
      </c>
      <c r="B355" s="11"/>
      <c r="C355" s="46"/>
      <c r="D355" s="46"/>
      <c r="E355" s="46"/>
      <c r="F355" s="46"/>
      <c r="G355" s="46">
        <f>'500+метание '!C52</f>
        <v>0</v>
      </c>
      <c r="H355" s="46">
        <f>'500+метание '!D52</f>
        <v>0</v>
      </c>
      <c r="I355" s="46">
        <f>'500+метание '!E52</f>
        <v>0</v>
      </c>
      <c r="J355" s="46">
        <f>'500+метание '!F52</f>
        <v>0</v>
      </c>
      <c r="K355" s="46">
        <f>'500+метание '!G52</f>
        <v>0</v>
      </c>
      <c r="L355" s="46">
        <f>'500+метание '!H52</f>
        <v>4</v>
      </c>
      <c r="M355" s="61"/>
      <c r="N355" s="64"/>
      <c r="O355" t="str">
        <f>A348</f>
        <v>КОМАНДА 14</v>
      </c>
    </row>
    <row r="356" spans="1:15" ht="15.75" customHeight="1">
      <c r="A356" s="58"/>
      <c r="B356" s="11"/>
      <c r="C356" s="46"/>
      <c r="D356" s="46"/>
      <c r="E356" s="46"/>
      <c r="F356" s="46"/>
      <c r="G356" s="46">
        <f>'500+метание '!C53</f>
        <v>0</v>
      </c>
      <c r="H356" s="46">
        <f>'500+метание '!D53</f>
        <v>0</v>
      </c>
      <c r="I356" s="46">
        <f>'500+метание '!E53</f>
        <v>0</v>
      </c>
      <c r="J356" s="46">
        <f>'500+метание '!F53</f>
        <v>0</v>
      </c>
      <c r="K356" s="46">
        <f>'500+метание '!G53</f>
        <v>0</v>
      </c>
      <c r="L356" s="46">
        <f>'500+метание '!H53</f>
        <v>4</v>
      </c>
      <c r="M356" s="61"/>
      <c r="N356" s="64"/>
      <c r="O356" t="str">
        <f>A348</f>
        <v>КОМАНДА 14</v>
      </c>
    </row>
    <row r="357" spans="1:15" ht="15.75" customHeight="1">
      <c r="A357" s="59"/>
      <c r="B357" s="11"/>
      <c r="C357" s="46"/>
      <c r="D357" s="46"/>
      <c r="E357" s="46"/>
      <c r="F357" s="46"/>
      <c r="G357" s="46">
        <f>'500+метание '!C54</f>
        <v>0</v>
      </c>
      <c r="H357" s="46">
        <f>'500+метание '!D54</f>
        <v>0</v>
      </c>
      <c r="I357" s="46">
        <f>'500+метание '!E54</f>
        <v>0</v>
      </c>
      <c r="J357" s="46">
        <f>'500+метание '!F54</f>
        <v>0</v>
      </c>
      <c r="K357" s="46">
        <f>'500+метание '!G54</f>
        <v>0</v>
      </c>
      <c r="L357" s="46">
        <f>'500+метание '!H54</f>
        <v>4</v>
      </c>
      <c r="M357" s="62"/>
      <c r="N357" s="65"/>
      <c r="O357" t="str">
        <f>A348</f>
        <v>КОМАНДА 14</v>
      </c>
    </row>
    <row r="360" spans="1:15" ht="18.75">
      <c r="A360" s="68" t="s">
        <v>134</v>
      </c>
      <c r="B360" s="68"/>
    </row>
    <row r="363" spans="1:15" ht="18.75">
      <c r="A363" s="68" t="s">
        <v>135</v>
      </c>
      <c r="B363" s="68"/>
    </row>
    <row r="365" spans="1:15" ht="37.5" customHeight="1">
      <c r="A365" s="66" t="s">
        <v>270</v>
      </c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</row>
    <row r="366" spans="1:15" ht="18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</row>
    <row r="367" spans="1:15" ht="18.75">
      <c r="A367" s="79" t="s">
        <v>259</v>
      </c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</row>
    <row r="368" spans="1: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5" ht="18.75">
      <c r="A369" s="79" t="s">
        <v>13</v>
      </c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</row>
    <row r="370" spans="1:15" ht="18.75">
      <c r="A370" s="79" t="s">
        <v>273</v>
      </c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</row>
    <row r="371" spans="1:15" ht="18.75">
      <c r="A371" s="79" t="s">
        <v>255</v>
      </c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</row>
    <row r="372" spans="1:15">
      <c r="A372" s="80" t="s">
        <v>14</v>
      </c>
      <c r="B372" s="80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1:15">
      <c r="A373" s="50" t="s">
        <v>15</v>
      </c>
      <c r="B373" s="50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1:15">
      <c r="A374" s="69" t="s">
        <v>150</v>
      </c>
      <c r="B374" s="69"/>
      <c r="C374" s="69"/>
      <c r="D374" s="69"/>
      <c r="E374" s="69"/>
      <c r="F374" s="69"/>
      <c r="G374" s="69"/>
      <c r="H374" s="69"/>
      <c r="I374" s="69"/>
      <c r="J374" s="69"/>
      <c r="K374" s="70"/>
      <c r="L374" s="70"/>
      <c r="M374" s="70"/>
      <c r="N374" s="70"/>
    </row>
    <row r="375" spans="1:1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5" ht="33.75" customHeight="1">
      <c r="A376" s="71" t="s">
        <v>0</v>
      </c>
      <c r="B376" s="73" t="s">
        <v>11</v>
      </c>
      <c r="C376" s="75" t="s">
        <v>1</v>
      </c>
      <c r="D376" s="75"/>
      <c r="E376" s="76" t="s">
        <v>5</v>
      </c>
      <c r="F376" s="76"/>
      <c r="G376" s="75" t="s">
        <v>24</v>
      </c>
      <c r="H376" s="75"/>
      <c r="I376" s="77" t="s">
        <v>6</v>
      </c>
      <c r="J376" s="78"/>
      <c r="K376" s="71" t="s">
        <v>7</v>
      </c>
      <c r="L376" s="71" t="s">
        <v>8</v>
      </c>
      <c r="M376" s="71" t="s">
        <v>9</v>
      </c>
      <c r="N376" s="71" t="s">
        <v>10</v>
      </c>
    </row>
    <row r="377" spans="1:15" ht="22.5" customHeight="1">
      <c r="A377" s="72"/>
      <c r="B377" s="74"/>
      <c r="C377" s="1" t="s">
        <v>2</v>
      </c>
      <c r="D377" s="1" t="s">
        <v>3</v>
      </c>
      <c r="E377" s="1" t="s">
        <v>2</v>
      </c>
      <c r="F377" s="1" t="s">
        <v>3</v>
      </c>
      <c r="G377" s="1" t="s">
        <v>2</v>
      </c>
      <c r="H377" s="1" t="s">
        <v>3</v>
      </c>
      <c r="I377" s="1" t="s">
        <v>2</v>
      </c>
      <c r="J377" s="1" t="s">
        <v>3</v>
      </c>
      <c r="K377" s="72"/>
      <c r="L377" s="72"/>
      <c r="M377" s="72"/>
      <c r="N377" s="72"/>
    </row>
    <row r="378" spans="1:15" ht="15.75" customHeight="1">
      <c r="A378" s="57" t="s">
        <v>12</v>
      </c>
      <c r="B378" s="11"/>
      <c r="C378" s="46">
        <f>'60+длина'!C55</f>
        <v>0</v>
      </c>
      <c r="D378" s="46">
        <f>'60+длина'!D55</f>
        <v>0</v>
      </c>
      <c r="E378" s="46">
        <f>'60+длина'!E55</f>
        <v>0</v>
      </c>
      <c r="F378" s="46">
        <f>'60+длина'!F55</f>
        <v>0</v>
      </c>
      <c r="G378" s="46"/>
      <c r="H378" s="46"/>
      <c r="I378" s="46"/>
      <c r="J378" s="46"/>
      <c r="K378" s="46">
        <f>'60+длина'!G55</f>
        <v>0</v>
      </c>
      <c r="L378" s="46">
        <f>'60+длина'!H55</f>
        <v>6</v>
      </c>
      <c r="M378" s="60">
        <f ca="1">SUMPRODUCT(LARGE($K$378:$K$383,ROW(INDIRECT("L1:L"&amp;O12))))</f>
        <v>0</v>
      </c>
      <c r="N378" s="63">
        <f ca="1">'Командный зачет (двоеборье)'!C26</f>
        <v>4</v>
      </c>
      <c r="O378" t="str">
        <f>A374</f>
        <v>КОМАНДА 15</v>
      </c>
    </row>
    <row r="379" spans="1:15" ht="15.75" customHeight="1">
      <c r="A379" s="58"/>
      <c r="B379" s="11"/>
      <c r="C379" s="46">
        <f>'60+длина'!C56</f>
        <v>0</v>
      </c>
      <c r="D379" s="46">
        <f>'60+длина'!D56</f>
        <v>0</v>
      </c>
      <c r="E379" s="46">
        <f>'60+длина'!E56</f>
        <v>0</v>
      </c>
      <c r="F379" s="46">
        <f>'60+длина'!F56</f>
        <v>0</v>
      </c>
      <c r="G379" s="46"/>
      <c r="H379" s="46"/>
      <c r="I379" s="46"/>
      <c r="J379" s="46"/>
      <c r="K379" s="46">
        <f>'60+длина'!G56</f>
        <v>0</v>
      </c>
      <c r="L379" s="46">
        <f>'60+длина'!H56</f>
        <v>6</v>
      </c>
      <c r="M379" s="61"/>
      <c r="N379" s="64"/>
      <c r="O379" t="str">
        <f>A374</f>
        <v>КОМАНДА 15</v>
      </c>
    </row>
    <row r="380" spans="1:15" ht="15.75" customHeight="1">
      <c r="A380" s="59"/>
      <c r="B380" s="11"/>
      <c r="C380" s="46">
        <f>'60+длина'!C57</f>
        <v>0</v>
      </c>
      <c r="D380" s="46">
        <f>'60+длина'!D57</f>
        <v>0</v>
      </c>
      <c r="E380" s="46">
        <f>'60+длина'!E57</f>
        <v>0</v>
      </c>
      <c r="F380" s="46">
        <f>'60+длина'!F57</f>
        <v>0</v>
      </c>
      <c r="G380" s="46"/>
      <c r="H380" s="46"/>
      <c r="I380" s="46"/>
      <c r="J380" s="46"/>
      <c r="K380" s="46">
        <f>'60+длина'!G57</f>
        <v>0</v>
      </c>
      <c r="L380" s="46">
        <f>'60+длина'!H57</f>
        <v>6</v>
      </c>
      <c r="M380" s="61"/>
      <c r="N380" s="64"/>
      <c r="O380" t="str">
        <f>A374</f>
        <v>КОМАНДА 15</v>
      </c>
    </row>
    <row r="381" spans="1:15" ht="15.75" customHeight="1">
      <c r="A381" s="57" t="s">
        <v>256</v>
      </c>
      <c r="B381" s="11"/>
      <c r="C381" s="46"/>
      <c r="D381" s="46"/>
      <c r="E381" s="46"/>
      <c r="F381" s="46"/>
      <c r="G381" s="46">
        <f>'500+метание '!C55</f>
        <v>0</v>
      </c>
      <c r="H381" s="46">
        <f>'500+метание '!D55</f>
        <v>0</v>
      </c>
      <c r="I381" s="46">
        <f>'500+метание '!E55</f>
        <v>0</v>
      </c>
      <c r="J381" s="46">
        <f>'500+метание '!F55</f>
        <v>0</v>
      </c>
      <c r="K381" s="46">
        <f>'500+метание '!G55</f>
        <v>0</v>
      </c>
      <c r="L381" s="46">
        <f>'500+метание '!H55</f>
        <v>4</v>
      </c>
      <c r="M381" s="61"/>
      <c r="N381" s="64"/>
      <c r="O381" t="str">
        <f>A374</f>
        <v>КОМАНДА 15</v>
      </c>
    </row>
    <row r="382" spans="1:15" ht="15.75" customHeight="1">
      <c r="A382" s="58"/>
      <c r="B382" s="11"/>
      <c r="C382" s="46"/>
      <c r="D382" s="46"/>
      <c r="E382" s="46"/>
      <c r="F382" s="46"/>
      <c r="G382" s="46">
        <f>'500+метание '!C56</f>
        <v>0</v>
      </c>
      <c r="H382" s="46">
        <f>'500+метание '!D56</f>
        <v>0</v>
      </c>
      <c r="I382" s="46">
        <f>'500+метание '!E56</f>
        <v>0</v>
      </c>
      <c r="J382" s="46">
        <f>'500+метание '!F56</f>
        <v>0</v>
      </c>
      <c r="K382" s="46">
        <f>'500+метание '!G56</f>
        <v>0</v>
      </c>
      <c r="L382" s="46">
        <f>'500+метание '!H56</f>
        <v>4</v>
      </c>
      <c r="M382" s="61"/>
      <c r="N382" s="64"/>
      <c r="O382" t="str">
        <f>A374</f>
        <v>КОМАНДА 15</v>
      </c>
    </row>
    <row r="383" spans="1:15" ht="15.75" customHeight="1">
      <c r="A383" s="59"/>
      <c r="B383" s="11"/>
      <c r="C383" s="46"/>
      <c r="D383" s="46"/>
      <c r="E383" s="46"/>
      <c r="F383" s="46"/>
      <c r="G383" s="46">
        <f>'500+метание '!C57</f>
        <v>0</v>
      </c>
      <c r="H383" s="46">
        <f>'500+метание '!D57</f>
        <v>0</v>
      </c>
      <c r="I383" s="46">
        <f>'500+метание '!E57</f>
        <v>0</v>
      </c>
      <c r="J383" s="46">
        <f>'500+метание '!F57</f>
        <v>0</v>
      </c>
      <c r="K383" s="46">
        <f>'500+метание '!G57</f>
        <v>0</v>
      </c>
      <c r="L383" s="46">
        <f>'500+метание '!H57</f>
        <v>4</v>
      </c>
      <c r="M383" s="62"/>
      <c r="N383" s="65"/>
      <c r="O383" t="str">
        <f>A374</f>
        <v>КОМАНДА 15</v>
      </c>
    </row>
    <row r="386" spans="1:14" ht="18.75">
      <c r="A386" s="68" t="s">
        <v>134</v>
      </c>
      <c r="B386" s="68"/>
    </row>
    <row r="389" spans="1:14" ht="18.75">
      <c r="A389" s="68" t="s">
        <v>135</v>
      </c>
      <c r="B389" s="68"/>
    </row>
    <row r="391" spans="1:14" ht="37.5" customHeight="1">
      <c r="A391" s="66" t="s">
        <v>270</v>
      </c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</row>
    <row r="392" spans="1:14" ht="18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</row>
    <row r="393" spans="1:14" ht="18.75">
      <c r="A393" s="79" t="s">
        <v>259</v>
      </c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8.75">
      <c r="A395" s="79" t="s">
        <v>13</v>
      </c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</row>
    <row r="396" spans="1:14" ht="18.75">
      <c r="A396" s="79" t="s">
        <v>273</v>
      </c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</row>
    <row r="397" spans="1:14" ht="18.75">
      <c r="A397" s="79" t="s">
        <v>255</v>
      </c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</row>
    <row r="398" spans="1:14">
      <c r="A398" s="80" t="s">
        <v>14</v>
      </c>
      <c r="B398" s="80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1:14">
      <c r="A399" s="81" t="s">
        <v>15</v>
      </c>
      <c r="B399" s="81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1:14">
      <c r="A400" s="69" t="s">
        <v>151</v>
      </c>
      <c r="B400" s="69"/>
      <c r="C400" s="69"/>
      <c r="D400" s="69"/>
      <c r="E400" s="69"/>
      <c r="F400" s="69"/>
      <c r="G400" s="69"/>
      <c r="H400" s="69"/>
      <c r="I400" s="69"/>
      <c r="J400" s="69"/>
      <c r="K400" s="70"/>
      <c r="L400" s="70"/>
      <c r="M400" s="70"/>
      <c r="N400" s="70"/>
    </row>
    <row r="401" spans="1:1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5" ht="33.75" customHeight="1">
      <c r="A402" s="71" t="s">
        <v>0</v>
      </c>
      <c r="B402" s="73" t="s">
        <v>11</v>
      </c>
      <c r="C402" s="75" t="s">
        <v>1</v>
      </c>
      <c r="D402" s="75"/>
      <c r="E402" s="76" t="s">
        <v>5</v>
      </c>
      <c r="F402" s="76"/>
      <c r="G402" s="75" t="s">
        <v>24</v>
      </c>
      <c r="H402" s="75"/>
      <c r="I402" s="77" t="s">
        <v>6</v>
      </c>
      <c r="J402" s="78"/>
      <c r="K402" s="71" t="s">
        <v>7</v>
      </c>
      <c r="L402" s="71" t="s">
        <v>8</v>
      </c>
      <c r="M402" s="71" t="s">
        <v>9</v>
      </c>
      <c r="N402" s="71" t="s">
        <v>10</v>
      </c>
    </row>
    <row r="403" spans="1:15" ht="22.5" customHeight="1">
      <c r="A403" s="72"/>
      <c r="B403" s="74"/>
      <c r="C403" s="1" t="s">
        <v>2</v>
      </c>
      <c r="D403" s="1" t="s">
        <v>3</v>
      </c>
      <c r="E403" s="1" t="s">
        <v>2</v>
      </c>
      <c r="F403" s="1" t="s">
        <v>3</v>
      </c>
      <c r="G403" s="1" t="s">
        <v>2</v>
      </c>
      <c r="H403" s="1" t="s">
        <v>3</v>
      </c>
      <c r="I403" s="1" t="s">
        <v>2</v>
      </c>
      <c r="J403" s="1" t="s">
        <v>3</v>
      </c>
      <c r="K403" s="72"/>
      <c r="L403" s="72"/>
      <c r="M403" s="72"/>
      <c r="N403" s="72"/>
    </row>
    <row r="404" spans="1:15" ht="15.75" customHeight="1">
      <c r="A404" s="57" t="s">
        <v>12</v>
      </c>
      <c r="B404" s="11"/>
      <c r="C404" s="46">
        <f>'60+длина'!C58</f>
        <v>0</v>
      </c>
      <c r="D404" s="46">
        <f>'60+длина'!D58</f>
        <v>0</v>
      </c>
      <c r="E404" s="46">
        <f>'60+длина'!E58</f>
        <v>0</v>
      </c>
      <c r="F404" s="46">
        <f>'60+длина'!F58</f>
        <v>0</v>
      </c>
      <c r="G404" s="46"/>
      <c r="H404" s="46"/>
      <c r="I404" s="46"/>
      <c r="J404" s="46"/>
      <c r="K404" s="46">
        <f>'60+длина'!G58</f>
        <v>0</v>
      </c>
      <c r="L404" s="46">
        <f>'60+длина'!H58</f>
        <v>6</v>
      </c>
      <c r="M404" s="60">
        <f ca="1">SUMPRODUCT(LARGE($K$404:$K$409,ROW(INDIRECT("L1:L"&amp;O12))))</f>
        <v>0</v>
      </c>
      <c r="N404" s="63">
        <f ca="1">'Командный зачет (двоеборье)'!C27</f>
        <v>4</v>
      </c>
      <c r="O404" t="str">
        <f>A400</f>
        <v>КОМАНДА 16</v>
      </c>
    </row>
    <row r="405" spans="1:15" ht="15.75" customHeight="1">
      <c r="A405" s="58"/>
      <c r="B405" s="11"/>
      <c r="C405" s="46">
        <f>'60+длина'!C59</f>
        <v>0</v>
      </c>
      <c r="D405" s="46">
        <f>'60+длина'!D59</f>
        <v>0</v>
      </c>
      <c r="E405" s="46">
        <f>'60+длина'!E59</f>
        <v>0</v>
      </c>
      <c r="F405" s="46">
        <f>'60+длина'!F59</f>
        <v>0</v>
      </c>
      <c r="G405" s="46"/>
      <c r="H405" s="46"/>
      <c r="I405" s="46"/>
      <c r="J405" s="46"/>
      <c r="K405" s="46">
        <f>'60+длина'!G59</f>
        <v>0</v>
      </c>
      <c r="L405" s="46">
        <f>'60+длина'!H59</f>
        <v>6</v>
      </c>
      <c r="M405" s="61"/>
      <c r="N405" s="64"/>
      <c r="O405" t="str">
        <f>A400</f>
        <v>КОМАНДА 16</v>
      </c>
    </row>
    <row r="406" spans="1:15" ht="15.75" customHeight="1">
      <c r="A406" s="59"/>
      <c r="B406" s="11"/>
      <c r="C406" s="46">
        <f>'60+длина'!C60</f>
        <v>0</v>
      </c>
      <c r="D406" s="46">
        <f>'60+длина'!D60</f>
        <v>0</v>
      </c>
      <c r="E406" s="46">
        <f>'60+длина'!E60</f>
        <v>0</v>
      </c>
      <c r="F406" s="46">
        <f>'60+длина'!F60</f>
        <v>0</v>
      </c>
      <c r="G406" s="46"/>
      <c r="H406" s="46"/>
      <c r="I406" s="46"/>
      <c r="J406" s="46"/>
      <c r="K406" s="46">
        <f>'60+длина'!G60</f>
        <v>0</v>
      </c>
      <c r="L406" s="46">
        <f>'60+длина'!H60</f>
        <v>6</v>
      </c>
      <c r="M406" s="61"/>
      <c r="N406" s="64"/>
      <c r="O406" t="str">
        <f>A400</f>
        <v>КОМАНДА 16</v>
      </c>
    </row>
    <row r="407" spans="1:15" ht="15.75" customHeight="1">
      <c r="A407" s="57" t="s">
        <v>256</v>
      </c>
      <c r="B407" s="11"/>
      <c r="C407" s="46"/>
      <c r="D407" s="46"/>
      <c r="E407" s="46"/>
      <c r="F407" s="46"/>
      <c r="G407" s="46">
        <f>'500+метание '!C58</f>
        <v>0</v>
      </c>
      <c r="H407" s="46">
        <f>'500+метание '!D58</f>
        <v>0</v>
      </c>
      <c r="I407" s="46">
        <f>'500+метание '!E58</f>
        <v>0</v>
      </c>
      <c r="J407" s="46">
        <f>'500+метание '!F58</f>
        <v>0</v>
      </c>
      <c r="K407" s="46">
        <f>'500+метание '!G58</f>
        <v>0</v>
      </c>
      <c r="L407" s="46">
        <f>'500+метание '!H58</f>
        <v>4</v>
      </c>
      <c r="M407" s="61"/>
      <c r="N407" s="64"/>
      <c r="O407" t="str">
        <f>A400</f>
        <v>КОМАНДА 16</v>
      </c>
    </row>
    <row r="408" spans="1:15" ht="15.75" customHeight="1">
      <c r="A408" s="58"/>
      <c r="B408" s="11"/>
      <c r="C408" s="46"/>
      <c r="D408" s="46"/>
      <c r="E408" s="46"/>
      <c r="F408" s="46"/>
      <c r="G408" s="46">
        <f>'500+метание '!C59</f>
        <v>0</v>
      </c>
      <c r="H408" s="46">
        <f>'500+метание '!D59</f>
        <v>0</v>
      </c>
      <c r="I408" s="46">
        <f>'500+метание '!E59</f>
        <v>0</v>
      </c>
      <c r="J408" s="46">
        <f>'500+метание '!F59</f>
        <v>0</v>
      </c>
      <c r="K408" s="46">
        <f>'500+метание '!G59</f>
        <v>0</v>
      </c>
      <c r="L408" s="46">
        <f>'500+метание '!H59</f>
        <v>4</v>
      </c>
      <c r="M408" s="61"/>
      <c r="N408" s="64"/>
      <c r="O408" t="str">
        <f>A400</f>
        <v>КОМАНДА 16</v>
      </c>
    </row>
    <row r="409" spans="1:15" ht="15.75" customHeight="1">
      <c r="A409" s="59"/>
      <c r="B409" s="11"/>
      <c r="C409" s="46"/>
      <c r="D409" s="46"/>
      <c r="E409" s="46"/>
      <c r="F409" s="46"/>
      <c r="G409" s="46">
        <f>'500+метание '!C60</f>
        <v>0</v>
      </c>
      <c r="H409" s="46">
        <f>'500+метание '!D60</f>
        <v>0</v>
      </c>
      <c r="I409" s="46">
        <f>'500+метание '!E60</f>
        <v>0</v>
      </c>
      <c r="J409" s="46">
        <f>'500+метание '!F60</f>
        <v>0</v>
      </c>
      <c r="K409" s="46">
        <f>'500+метание '!G60</f>
        <v>0</v>
      </c>
      <c r="L409" s="46">
        <f>'500+метание '!H60</f>
        <v>4</v>
      </c>
      <c r="M409" s="62"/>
      <c r="N409" s="65"/>
      <c r="O409" t="str">
        <f>A400</f>
        <v>КОМАНДА 16</v>
      </c>
    </row>
    <row r="412" spans="1:15" ht="18.75">
      <c r="A412" s="68" t="s">
        <v>134</v>
      </c>
      <c r="B412" s="68"/>
    </row>
    <row r="415" spans="1:15" ht="18.75">
      <c r="A415" s="68" t="s">
        <v>135</v>
      </c>
      <c r="B415" s="68"/>
    </row>
    <row r="417" spans="1:15" ht="37.5" customHeight="1">
      <c r="A417" s="66" t="s">
        <v>270</v>
      </c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</row>
    <row r="418" spans="1:15" ht="18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</row>
    <row r="419" spans="1:15" ht="18.75">
      <c r="A419" s="79" t="s">
        <v>259</v>
      </c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</row>
    <row r="420" spans="1: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5" ht="18.75">
      <c r="A421" s="79" t="s">
        <v>13</v>
      </c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</row>
    <row r="422" spans="1:15" ht="18.75">
      <c r="A422" s="79" t="s">
        <v>273</v>
      </c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</row>
    <row r="423" spans="1:15" ht="18.75">
      <c r="A423" s="79" t="s">
        <v>255</v>
      </c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</row>
    <row r="424" spans="1:15">
      <c r="A424" s="80" t="s">
        <v>14</v>
      </c>
      <c r="B424" s="80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1:15">
      <c r="A425" s="81" t="s">
        <v>15</v>
      </c>
      <c r="B425" s="81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5">
      <c r="A426" s="69" t="s">
        <v>152</v>
      </c>
      <c r="B426" s="69"/>
      <c r="C426" s="69"/>
      <c r="D426" s="69"/>
      <c r="E426" s="69"/>
      <c r="F426" s="69"/>
      <c r="G426" s="69"/>
      <c r="H426" s="69"/>
      <c r="I426" s="69"/>
      <c r="J426" s="69"/>
      <c r="K426" s="70"/>
      <c r="L426" s="70"/>
      <c r="M426" s="70"/>
      <c r="N426" s="70"/>
    </row>
    <row r="427" spans="1:1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5" ht="33.75" customHeight="1">
      <c r="A428" s="71" t="s">
        <v>0</v>
      </c>
      <c r="B428" s="73" t="s">
        <v>11</v>
      </c>
      <c r="C428" s="75" t="s">
        <v>1</v>
      </c>
      <c r="D428" s="75"/>
      <c r="E428" s="76" t="s">
        <v>5</v>
      </c>
      <c r="F428" s="76"/>
      <c r="G428" s="75" t="s">
        <v>24</v>
      </c>
      <c r="H428" s="75"/>
      <c r="I428" s="77" t="s">
        <v>6</v>
      </c>
      <c r="J428" s="78"/>
      <c r="K428" s="71" t="s">
        <v>7</v>
      </c>
      <c r="L428" s="71" t="s">
        <v>8</v>
      </c>
      <c r="M428" s="71" t="s">
        <v>9</v>
      </c>
      <c r="N428" s="71" t="s">
        <v>10</v>
      </c>
    </row>
    <row r="429" spans="1:15" ht="22.5" customHeight="1">
      <c r="A429" s="72"/>
      <c r="B429" s="74"/>
      <c r="C429" s="1" t="s">
        <v>2</v>
      </c>
      <c r="D429" s="1" t="s">
        <v>3</v>
      </c>
      <c r="E429" s="1" t="s">
        <v>2</v>
      </c>
      <c r="F429" s="1" t="s">
        <v>3</v>
      </c>
      <c r="G429" s="1" t="s">
        <v>2</v>
      </c>
      <c r="H429" s="1" t="s">
        <v>3</v>
      </c>
      <c r="I429" s="1" t="s">
        <v>2</v>
      </c>
      <c r="J429" s="1" t="s">
        <v>3</v>
      </c>
      <c r="K429" s="72"/>
      <c r="L429" s="72"/>
      <c r="M429" s="72"/>
      <c r="N429" s="72"/>
    </row>
    <row r="430" spans="1:15" ht="15.75" customHeight="1">
      <c r="A430" s="57" t="s">
        <v>12</v>
      </c>
      <c r="B430" s="11"/>
      <c r="C430" s="46">
        <f>'60+длина'!C61</f>
        <v>0</v>
      </c>
      <c r="D430" s="46">
        <f>'60+длина'!D61</f>
        <v>0</v>
      </c>
      <c r="E430" s="46">
        <f>'60+длина'!E61</f>
        <v>0</v>
      </c>
      <c r="F430" s="46">
        <f>'60+длина'!F61</f>
        <v>0</v>
      </c>
      <c r="G430" s="46"/>
      <c r="H430" s="46"/>
      <c r="I430" s="46"/>
      <c r="J430" s="46"/>
      <c r="K430" s="46">
        <f>'60+длина'!G61</f>
        <v>0</v>
      </c>
      <c r="L430" s="46">
        <f>'60+длина'!H61</f>
        <v>6</v>
      </c>
      <c r="M430" s="60">
        <f ca="1">SUMPRODUCT(LARGE($K$430:$K$435,ROW(INDIRECT("L1:L"&amp;O12))))</f>
        <v>0</v>
      </c>
      <c r="N430" s="63">
        <f ca="1">'Командный зачет (двоеборье)'!C28</f>
        <v>4</v>
      </c>
      <c r="O430" t="str">
        <f>A426</f>
        <v>КОМАНДА 17</v>
      </c>
    </row>
    <row r="431" spans="1:15" ht="15.75" customHeight="1">
      <c r="A431" s="58"/>
      <c r="B431" s="11"/>
      <c r="C431" s="46">
        <f>'60+длина'!C62</f>
        <v>0</v>
      </c>
      <c r="D431" s="46">
        <f>'60+длина'!D62</f>
        <v>0</v>
      </c>
      <c r="E431" s="46">
        <f>'60+длина'!E62</f>
        <v>0</v>
      </c>
      <c r="F431" s="46">
        <f>'60+длина'!F62</f>
        <v>0</v>
      </c>
      <c r="G431" s="46"/>
      <c r="H431" s="46"/>
      <c r="I431" s="46"/>
      <c r="J431" s="46"/>
      <c r="K431" s="46">
        <f>'60+длина'!G62</f>
        <v>0</v>
      </c>
      <c r="L431" s="46">
        <f>'60+длина'!H62</f>
        <v>6</v>
      </c>
      <c r="M431" s="61"/>
      <c r="N431" s="64"/>
      <c r="O431" t="str">
        <f>A426</f>
        <v>КОМАНДА 17</v>
      </c>
    </row>
    <row r="432" spans="1:15" ht="15.75" customHeight="1">
      <c r="A432" s="59"/>
      <c r="B432" s="11"/>
      <c r="C432" s="46">
        <f>'60+длина'!C63</f>
        <v>0</v>
      </c>
      <c r="D432" s="46">
        <f>'60+длина'!D63</f>
        <v>0</v>
      </c>
      <c r="E432" s="46">
        <f>'60+длина'!E63</f>
        <v>0</v>
      </c>
      <c r="F432" s="46">
        <f>'60+длина'!F63</f>
        <v>0</v>
      </c>
      <c r="G432" s="46"/>
      <c r="H432" s="46"/>
      <c r="I432" s="46"/>
      <c r="J432" s="46"/>
      <c r="K432" s="46">
        <f>'60+длина'!G63</f>
        <v>0</v>
      </c>
      <c r="L432" s="46">
        <f>'60+длина'!H63</f>
        <v>6</v>
      </c>
      <c r="M432" s="61"/>
      <c r="N432" s="64"/>
      <c r="O432" t="str">
        <f>A426</f>
        <v>КОМАНДА 17</v>
      </c>
    </row>
    <row r="433" spans="1:15" ht="15.75" customHeight="1">
      <c r="A433" s="57" t="s">
        <v>256</v>
      </c>
      <c r="B433" s="11"/>
      <c r="C433" s="46"/>
      <c r="D433" s="46"/>
      <c r="E433" s="46"/>
      <c r="F433" s="46"/>
      <c r="G433" s="46">
        <f>'500+метание '!C61</f>
        <v>0</v>
      </c>
      <c r="H433" s="46">
        <f>'500+метание '!D61</f>
        <v>0</v>
      </c>
      <c r="I433" s="46">
        <f>'500+метание '!E61</f>
        <v>0</v>
      </c>
      <c r="J433" s="46">
        <f>'500+метание '!F61</f>
        <v>0</v>
      </c>
      <c r="K433" s="46">
        <f>'500+метание '!G61</f>
        <v>0</v>
      </c>
      <c r="L433" s="46">
        <f>'500+метание '!H61</f>
        <v>4</v>
      </c>
      <c r="M433" s="61"/>
      <c r="N433" s="64"/>
      <c r="O433" t="str">
        <f>A426</f>
        <v>КОМАНДА 17</v>
      </c>
    </row>
    <row r="434" spans="1:15" ht="15.75" customHeight="1">
      <c r="A434" s="58"/>
      <c r="B434" s="11"/>
      <c r="C434" s="46"/>
      <c r="D434" s="46"/>
      <c r="E434" s="46"/>
      <c r="F434" s="46"/>
      <c r="G434" s="46">
        <f>'500+метание '!C62</f>
        <v>0</v>
      </c>
      <c r="H434" s="46">
        <f>'500+метание '!D62</f>
        <v>0</v>
      </c>
      <c r="I434" s="46">
        <f>'500+метание '!E62</f>
        <v>0</v>
      </c>
      <c r="J434" s="46">
        <f>'500+метание '!F62</f>
        <v>0</v>
      </c>
      <c r="K434" s="46">
        <f>'500+метание '!G62</f>
        <v>0</v>
      </c>
      <c r="L434" s="46">
        <f>'500+метание '!H62</f>
        <v>4</v>
      </c>
      <c r="M434" s="61"/>
      <c r="N434" s="64"/>
      <c r="O434" t="str">
        <f>A426</f>
        <v>КОМАНДА 17</v>
      </c>
    </row>
    <row r="435" spans="1:15" ht="15.75" customHeight="1">
      <c r="A435" s="59"/>
      <c r="B435" s="11"/>
      <c r="C435" s="46"/>
      <c r="D435" s="46"/>
      <c r="E435" s="46"/>
      <c r="F435" s="46"/>
      <c r="G435" s="46">
        <f>'500+метание '!C63</f>
        <v>0</v>
      </c>
      <c r="H435" s="46">
        <f>'500+метание '!D63</f>
        <v>0</v>
      </c>
      <c r="I435" s="46">
        <f>'500+метание '!E63</f>
        <v>0</v>
      </c>
      <c r="J435" s="46">
        <f>'500+метание '!F63</f>
        <v>0</v>
      </c>
      <c r="K435" s="46">
        <f>'500+метание '!G63</f>
        <v>0</v>
      </c>
      <c r="L435" s="46">
        <f>'500+метание '!H63</f>
        <v>4</v>
      </c>
      <c r="M435" s="62"/>
      <c r="N435" s="65"/>
      <c r="O435" t="str">
        <f>A426</f>
        <v>КОМАНДА 17</v>
      </c>
    </row>
    <row r="438" spans="1:15" ht="18.75">
      <c r="A438" s="68" t="s">
        <v>134</v>
      </c>
      <c r="B438" s="68"/>
    </row>
    <row r="441" spans="1:15" ht="18.75">
      <c r="A441" s="68" t="s">
        <v>135</v>
      </c>
      <c r="B441" s="68"/>
    </row>
    <row r="443" spans="1:15" ht="37.5" customHeight="1">
      <c r="A443" s="66" t="s">
        <v>270</v>
      </c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</row>
    <row r="444" spans="1:15" ht="18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</row>
    <row r="445" spans="1:15" ht="18.75">
      <c r="A445" s="79" t="s">
        <v>259</v>
      </c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</row>
    <row r="446" spans="1: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5" ht="18.75">
      <c r="A447" s="79" t="s">
        <v>13</v>
      </c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</row>
    <row r="448" spans="1:15" ht="18.75">
      <c r="A448" s="79" t="s">
        <v>273</v>
      </c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</row>
    <row r="449" spans="1:15" ht="18.75">
      <c r="A449" s="79" t="s">
        <v>255</v>
      </c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</row>
    <row r="450" spans="1:15">
      <c r="A450" s="80" t="s">
        <v>14</v>
      </c>
      <c r="B450" s="80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1:15">
      <c r="A451" s="81" t="s">
        <v>15</v>
      </c>
      <c r="B451" s="81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5">
      <c r="A452" s="69" t="s">
        <v>153</v>
      </c>
      <c r="B452" s="69"/>
      <c r="C452" s="69"/>
      <c r="D452" s="69"/>
      <c r="E452" s="69"/>
      <c r="F452" s="69"/>
      <c r="G452" s="69"/>
      <c r="H452" s="69"/>
      <c r="I452" s="69"/>
      <c r="J452" s="69"/>
      <c r="K452" s="70"/>
      <c r="L452" s="70"/>
      <c r="M452" s="70"/>
      <c r="N452" s="70"/>
    </row>
    <row r="453" spans="1:1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5" ht="33.75" customHeight="1">
      <c r="A454" s="71" t="s">
        <v>0</v>
      </c>
      <c r="B454" s="73" t="s">
        <v>11</v>
      </c>
      <c r="C454" s="75" t="s">
        <v>1</v>
      </c>
      <c r="D454" s="75"/>
      <c r="E454" s="76" t="s">
        <v>5</v>
      </c>
      <c r="F454" s="76"/>
      <c r="G454" s="75" t="s">
        <v>24</v>
      </c>
      <c r="H454" s="75"/>
      <c r="I454" s="77" t="s">
        <v>6</v>
      </c>
      <c r="J454" s="78"/>
      <c r="K454" s="71" t="s">
        <v>7</v>
      </c>
      <c r="L454" s="71" t="s">
        <v>8</v>
      </c>
      <c r="M454" s="71" t="s">
        <v>9</v>
      </c>
      <c r="N454" s="71" t="s">
        <v>10</v>
      </c>
    </row>
    <row r="455" spans="1:15" ht="22.5" customHeight="1">
      <c r="A455" s="72"/>
      <c r="B455" s="74"/>
      <c r="C455" s="1" t="s">
        <v>2</v>
      </c>
      <c r="D455" s="1" t="s">
        <v>3</v>
      </c>
      <c r="E455" s="1" t="s">
        <v>2</v>
      </c>
      <c r="F455" s="1" t="s">
        <v>3</v>
      </c>
      <c r="G455" s="1" t="s">
        <v>2</v>
      </c>
      <c r="H455" s="1" t="s">
        <v>3</v>
      </c>
      <c r="I455" s="1" t="s">
        <v>2</v>
      </c>
      <c r="J455" s="1" t="s">
        <v>3</v>
      </c>
      <c r="K455" s="72"/>
      <c r="L455" s="72"/>
      <c r="M455" s="72"/>
      <c r="N455" s="72"/>
    </row>
    <row r="456" spans="1:15" ht="15.75" customHeight="1">
      <c r="A456" s="57" t="s">
        <v>12</v>
      </c>
      <c r="B456" s="11"/>
      <c r="C456" s="46">
        <f>'60+длина'!C64</f>
        <v>0</v>
      </c>
      <c r="D456" s="46">
        <f>'60+длина'!D64</f>
        <v>0</v>
      </c>
      <c r="E456" s="46">
        <f>'60+длина'!E64</f>
        <v>0</v>
      </c>
      <c r="F456" s="46">
        <f>'60+длина'!F64</f>
        <v>0</v>
      </c>
      <c r="G456" s="46"/>
      <c r="H456" s="46"/>
      <c r="I456" s="46"/>
      <c r="J456" s="46"/>
      <c r="K456" s="46">
        <f>'60+длина'!G64</f>
        <v>0</v>
      </c>
      <c r="L456" s="46">
        <f>'60+длина'!H64</f>
        <v>6</v>
      </c>
      <c r="M456" s="60">
        <f ca="1">SUMPRODUCT(LARGE($K$456:$K$461,ROW(INDIRECT("L1:L"&amp;O12))))</f>
        <v>0</v>
      </c>
      <c r="N456" s="63">
        <f ca="1">'Командный зачет (двоеборье)'!C29</f>
        <v>4</v>
      </c>
      <c r="O456" t="str">
        <f>A452</f>
        <v>КОМАНДА 18</v>
      </c>
    </row>
    <row r="457" spans="1:15" ht="15.75" customHeight="1">
      <c r="A457" s="58"/>
      <c r="B457" s="11"/>
      <c r="C457" s="46">
        <f>'60+длина'!C65</f>
        <v>0</v>
      </c>
      <c r="D457" s="46">
        <f>'60+длина'!D65</f>
        <v>0</v>
      </c>
      <c r="E457" s="46">
        <f>'60+длина'!E65</f>
        <v>0</v>
      </c>
      <c r="F457" s="46">
        <f>'60+длина'!F65</f>
        <v>0</v>
      </c>
      <c r="G457" s="46"/>
      <c r="H457" s="46"/>
      <c r="I457" s="46"/>
      <c r="J457" s="46"/>
      <c r="K457" s="46">
        <f>'60+длина'!G65</f>
        <v>0</v>
      </c>
      <c r="L457" s="46">
        <f>'60+длина'!H65</f>
        <v>6</v>
      </c>
      <c r="M457" s="61"/>
      <c r="N457" s="64"/>
      <c r="O457" t="str">
        <f>A452</f>
        <v>КОМАНДА 18</v>
      </c>
    </row>
    <row r="458" spans="1:15" ht="15.75" customHeight="1">
      <c r="A458" s="59"/>
      <c r="B458" s="11"/>
      <c r="C458" s="46">
        <f>'60+длина'!C66</f>
        <v>0</v>
      </c>
      <c r="D458" s="46">
        <f>'60+длина'!D66</f>
        <v>0</v>
      </c>
      <c r="E458" s="46">
        <f>'60+длина'!E66</f>
        <v>0</v>
      </c>
      <c r="F458" s="46">
        <f>'60+длина'!F66</f>
        <v>0</v>
      </c>
      <c r="G458" s="46"/>
      <c r="H458" s="46"/>
      <c r="I458" s="46"/>
      <c r="J458" s="46"/>
      <c r="K458" s="46">
        <f>'60+длина'!G66</f>
        <v>0</v>
      </c>
      <c r="L458" s="46">
        <f>'60+длина'!H66</f>
        <v>6</v>
      </c>
      <c r="M458" s="61"/>
      <c r="N458" s="64"/>
      <c r="O458" t="str">
        <f>A452</f>
        <v>КОМАНДА 18</v>
      </c>
    </row>
    <row r="459" spans="1:15" ht="15.75" customHeight="1">
      <c r="A459" s="57" t="s">
        <v>256</v>
      </c>
      <c r="B459" s="11"/>
      <c r="C459" s="46"/>
      <c r="D459" s="46"/>
      <c r="E459" s="46"/>
      <c r="F459" s="46"/>
      <c r="G459" s="46">
        <f>'500+метание '!C64</f>
        <v>0</v>
      </c>
      <c r="H459" s="46">
        <f>'500+метание '!D64</f>
        <v>0</v>
      </c>
      <c r="I459" s="46">
        <f>'500+метание '!E64</f>
        <v>0</v>
      </c>
      <c r="J459" s="46">
        <f>'500+метание '!F64</f>
        <v>0</v>
      </c>
      <c r="K459" s="46">
        <f>'500+метание '!G64</f>
        <v>0</v>
      </c>
      <c r="L459" s="46">
        <f>'500+метание '!H64</f>
        <v>4</v>
      </c>
      <c r="M459" s="61"/>
      <c r="N459" s="64"/>
      <c r="O459" t="str">
        <f>A452</f>
        <v>КОМАНДА 18</v>
      </c>
    </row>
    <row r="460" spans="1:15" ht="15.75" customHeight="1">
      <c r="A460" s="58"/>
      <c r="B460" s="11"/>
      <c r="C460" s="46"/>
      <c r="D460" s="46"/>
      <c r="E460" s="46"/>
      <c r="F460" s="46"/>
      <c r="G460" s="46">
        <f>'500+метание '!C65</f>
        <v>0</v>
      </c>
      <c r="H460" s="46">
        <f>'500+метание '!D65</f>
        <v>0</v>
      </c>
      <c r="I460" s="46">
        <f>'500+метание '!E65</f>
        <v>0</v>
      </c>
      <c r="J460" s="46">
        <f>'500+метание '!F65</f>
        <v>0</v>
      </c>
      <c r="K460" s="46">
        <f>'500+метание '!G65</f>
        <v>0</v>
      </c>
      <c r="L460" s="46">
        <f>'500+метание '!H65</f>
        <v>4</v>
      </c>
      <c r="M460" s="61"/>
      <c r="N460" s="64"/>
      <c r="O460" t="str">
        <f>A452</f>
        <v>КОМАНДА 18</v>
      </c>
    </row>
    <row r="461" spans="1:15" ht="15.75" customHeight="1">
      <c r="A461" s="59"/>
      <c r="B461" s="11"/>
      <c r="C461" s="46"/>
      <c r="D461" s="46"/>
      <c r="E461" s="46"/>
      <c r="F461" s="46"/>
      <c r="G461" s="46">
        <f>'500+метание '!C66</f>
        <v>0</v>
      </c>
      <c r="H461" s="46">
        <f>'500+метание '!D66</f>
        <v>0</v>
      </c>
      <c r="I461" s="46">
        <f>'500+метание '!E66</f>
        <v>0</v>
      </c>
      <c r="J461" s="46">
        <f>'500+метание '!F66</f>
        <v>0</v>
      </c>
      <c r="K461" s="46">
        <f>'500+метание '!G66</f>
        <v>0</v>
      </c>
      <c r="L461" s="46">
        <f>'500+метание '!H66</f>
        <v>4</v>
      </c>
      <c r="M461" s="62"/>
      <c r="N461" s="65"/>
      <c r="O461" t="str">
        <f>A452</f>
        <v>КОМАНДА 18</v>
      </c>
    </row>
    <row r="464" spans="1:15" ht="18.75">
      <c r="A464" s="68" t="s">
        <v>134</v>
      </c>
      <c r="B464" s="68"/>
    </row>
    <row r="467" spans="1:14" ht="18.75">
      <c r="A467" s="68" t="s">
        <v>135</v>
      </c>
      <c r="B467" s="68"/>
    </row>
    <row r="469" spans="1:14" ht="37.5" customHeight="1">
      <c r="A469" s="66" t="s">
        <v>270</v>
      </c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</row>
    <row r="470" spans="1:14" ht="18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</row>
    <row r="471" spans="1:14" ht="18.75">
      <c r="A471" s="79" t="s">
        <v>259</v>
      </c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8.75">
      <c r="A473" s="79" t="s">
        <v>13</v>
      </c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</row>
    <row r="474" spans="1:14" ht="18.75">
      <c r="A474" s="79" t="s">
        <v>273</v>
      </c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</row>
    <row r="475" spans="1:14" ht="18.75">
      <c r="A475" s="79" t="s">
        <v>255</v>
      </c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</row>
    <row r="476" spans="1:14">
      <c r="A476" s="80" t="s">
        <v>14</v>
      </c>
      <c r="B476" s="80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1:14">
      <c r="A477" s="81" t="s">
        <v>15</v>
      </c>
      <c r="B477" s="81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>
      <c r="A478" s="69" t="s">
        <v>154</v>
      </c>
      <c r="B478" s="69"/>
      <c r="C478" s="69"/>
      <c r="D478" s="69"/>
      <c r="E478" s="69"/>
      <c r="F478" s="69"/>
      <c r="G478" s="69"/>
      <c r="H478" s="69"/>
      <c r="I478" s="69"/>
      <c r="J478" s="69"/>
      <c r="K478" s="70"/>
      <c r="L478" s="70"/>
      <c r="M478" s="70"/>
      <c r="N478" s="70"/>
    </row>
    <row r="479" spans="1:14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ht="33.75" customHeight="1">
      <c r="A480" s="71" t="s">
        <v>0</v>
      </c>
      <c r="B480" s="73" t="s">
        <v>11</v>
      </c>
      <c r="C480" s="75" t="s">
        <v>1</v>
      </c>
      <c r="D480" s="75"/>
      <c r="E480" s="76" t="s">
        <v>5</v>
      </c>
      <c r="F480" s="76"/>
      <c r="G480" s="75" t="s">
        <v>24</v>
      </c>
      <c r="H480" s="75"/>
      <c r="I480" s="77" t="s">
        <v>6</v>
      </c>
      <c r="J480" s="78"/>
      <c r="K480" s="71" t="s">
        <v>7</v>
      </c>
      <c r="L480" s="71" t="s">
        <v>8</v>
      </c>
      <c r="M480" s="71" t="s">
        <v>9</v>
      </c>
      <c r="N480" s="71" t="s">
        <v>10</v>
      </c>
    </row>
    <row r="481" spans="1:15" ht="22.5" customHeight="1">
      <c r="A481" s="72"/>
      <c r="B481" s="74"/>
      <c r="C481" s="1" t="s">
        <v>2</v>
      </c>
      <c r="D481" s="1" t="s">
        <v>3</v>
      </c>
      <c r="E481" s="1" t="s">
        <v>2</v>
      </c>
      <c r="F481" s="1" t="s">
        <v>3</v>
      </c>
      <c r="G481" s="1" t="s">
        <v>2</v>
      </c>
      <c r="H481" s="1" t="s">
        <v>3</v>
      </c>
      <c r="I481" s="1" t="s">
        <v>2</v>
      </c>
      <c r="J481" s="1" t="s">
        <v>3</v>
      </c>
      <c r="K481" s="72"/>
      <c r="L481" s="72"/>
      <c r="M481" s="72"/>
      <c r="N481" s="72"/>
    </row>
    <row r="482" spans="1:15">
      <c r="A482" s="57" t="s">
        <v>12</v>
      </c>
      <c r="B482" s="11"/>
      <c r="C482" s="46">
        <f>'60+длина'!C67</f>
        <v>0</v>
      </c>
      <c r="D482" s="46">
        <f>'60+длина'!D67</f>
        <v>0</v>
      </c>
      <c r="E482" s="46">
        <f>'60+длина'!E67</f>
        <v>0</v>
      </c>
      <c r="F482" s="46">
        <f>'60+длина'!F67</f>
        <v>0</v>
      </c>
      <c r="G482" s="46"/>
      <c r="H482" s="46"/>
      <c r="I482" s="46"/>
      <c r="J482" s="46"/>
      <c r="K482" s="46">
        <f>'60+длина'!G67</f>
        <v>0</v>
      </c>
      <c r="L482" s="46">
        <f>'60+длина'!H67</f>
        <v>6</v>
      </c>
      <c r="M482" s="60">
        <f ca="1">SUMPRODUCT(LARGE($K$482:$K$487,ROW(INDIRECT("L1:L"&amp;O12))))</f>
        <v>0</v>
      </c>
      <c r="N482" s="63">
        <f ca="1">'Командный зачет (двоеборье)'!C30</f>
        <v>4</v>
      </c>
      <c r="O482" t="str">
        <f>A478</f>
        <v>КОМАНДА 19</v>
      </c>
    </row>
    <row r="483" spans="1:15">
      <c r="A483" s="58"/>
      <c r="B483" s="11"/>
      <c r="C483" s="46">
        <f>'60+длина'!C68</f>
        <v>0</v>
      </c>
      <c r="D483" s="46">
        <f>'60+длина'!D68</f>
        <v>0</v>
      </c>
      <c r="E483" s="46">
        <f>'60+длина'!E68</f>
        <v>0</v>
      </c>
      <c r="F483" s="46">
        <f>'60+длина'!F68</f>
        <v>0</v>
      </c>
      <c r="G483" s="46"/>
      <c r="H483" s="46"/>
      <c r="I483" s="46"/>
      <c r="J483" s="46"/>
      <c r="K483" s="46">
        <f>'60+длина'!G68</f>
        <v>0</v>
      </c>
      <c r="L483" s="46">
        <f>'60+длина'!H68</f>
        <v>6</v>
      </c>
      <c r="M483" s="61"/>
      <c r="N483" s="64"/>
      <c r="O483" t="str">
        <f>A478</f>
        <v>КОМАНДА 19</v>
      </c>
    </row>
    <row r="484" spans="1:15">
      <c r="A484" s="59"/>
      <c r="B484" s="11"/>
      <c r="C484" s="46">
        <f>'60+длина'!C69</f>
        <v>0</v>
      </c>
      <c r="D484" s="46">
        <f>'60+длина'!D69</f>
        <v>0</v>
      </c>
      <c r="E484" s="46">
        <f>'60+длина'!E69</f>
        <v>0</v>
      </c>
      <c r="F484" s="46">
        <f>'60+длина'!F69</f>
        <v>0</v>
      </c>
      <c r="G484" s="46"/>
      <c r="H484" s="46"/>
      <c r="I484" s="46"/>
      <c r="J484" s="46"/>
      <c r="K484" s="46">
        <f>'60+длина'!G69</f>
        <v>0</v>
      </c>
      <c r="L484" s="46">
        <f>'60+длина'!H69</f>
        <v>6</v>
      </c>
      <c r="M484" s="61"/>
      <c r="N484" s="64"/>
      <c r="O484" t="str">
        <f>A478</f>
        <v>КОМАНДА 19</v>
      </c>
    </row>
    <row r="485" spans="1:15">
      <c r="A485" s="57" t="s">
        <v>256</v>
      </c>
      <c r="B485" s="11"/>
      <c r="C485" s="46"/>
      <c r="D485" s="46"/>
      <c r="E485" s="46"/>
      <c r="F485" s="46"/>
      <c r="G485" s="46">
        <f>'500+метание '!C67</f>
        <v>0</v>
      </c>
      <c r="H485" s="46">
        <f>'500+метание '!D67</f>
        <v>0</v>
      </c>
      <c r="I485" s="46">
        <f>'500+метание '!E67</f>
        <v>0</v>
      </c>
      <c r="J485" s="46">
        <f>'500+метание '!F67</f>
        <v>0</v>
      </c>
      <c r="K485" s="46">
        <f>'500+метание '!G67</f>
        <v>0</v>
      </c>
      <c r="L485" s="46">
        <f>'500+метание '!H67</f>
        <v>4</v>
      </c>
      <c r="M485" s="61"/>
      <c r="N485" s="64"/>
      <c r="O485" t="str">
        <f>A478</f>
        <v>КОМАНДА 19</v>
      </c>
    </row>
    <row r="486" spans="1:15">
      <c r="A486" s="58"/>
      <c r="B486" s="11"/>
      <c r="C486" s="46"/>
      <c r="D486" s="46"/>
      <c r="E486" s="46"/>
      <c r="F486" s="46"/>
      <c r="G486" s="46">
        <f>'500+метание '!C68</f>
        <v>0</v>
      </c>
      <c r="H486" s="46">
        <f>'500+метание '!D68</f>
        <v>0</v>
      </c>
      <c r="I486" s="46">
        <f>'500+метание '!E68</f>
        <v>0</v>
      </c>
      <c r="J486" s="46">
        <f>'500+метание '!F68</f>
        <v>0</v>
      </c>
      <c r="K486" s="46">
        <f>'500+метание '!G68</f>
        <v>0</v>
      </c>
      <c r="L486" s="46">
        <f>'500+метание '!H68</f>
        <v>4</v>
      </c>
      <c r="M486" s="61"/>
      <c r="N486" s="64"/>
      <c r="O486" t="str">
        <f>A478</f>
        <v>КОМАНДА 19</v>
      </c>
    </row>
    <row r="487" spans="1:15">
      <c r="A487" s="59"/>
      <c r="B487" s="11"/>
      <c r="C487" s="46"/>
      <c r="D487" s="46"/>
      <c r="E487" s="46"/>
      <c r="F487" s="46"/>
      <c r="G487" s="46">
        <f>'500+метание '!C69</f>
        <v>0</v>
      </c>
      <c r="H487" s="46">
        <f>'500+метание '!D69</f>
        <v>0</v>
      </c>
      <c r="I487" s="46">
        <f>'500+метание '!E69</f>
        <v>0</v>
      </c>
      <c r="J487" s="46">
        <f>'500+метание '!F69</f>
        <v>0</v>
      </c>
      <c r="K487" s="46">
        <f>'500+метание '!G69</f>
        <v>0</v>
      </c>
      <c r="L487" s="46">
        <f>'500+метание '!H69</f>
        <v>4</v>
      </c>
      <c r="M487" s="62"/>
      <c r="N487" s="65"/>
      <c r="O487" t="str">
        <f>A478</f>
        <v>КОМАНДА 19</v>
      </c>
    </row>
    <row r="490" spans="1:15" ht="18.75">
      <c r="A490" s="68" t="s">
        <v>134</v>
      </c>
      <c r="B490" s="68"/>
    </row>
    <row r="493" spans="1:15" ht="18.75">
      <c r="A493" s="68" t="s">
        <v>135</v>
      </c>
      <c r="B493" s="68"/>
    </row>
  </sheetData>
  <mergeCells count="473">
    <mergeCell ref="A61:B61"/>
    <mergeCell ref="B64:B65"/>
    <mergeCell ref="C64:D64"/>
    <mergeCell ref="E64:F64"/>
    <mergeCell ref="G64:H64"/>
    <mergeCell ref="I64:J64"/>
    <mergeCell ref="K64:K65"/>
    <mergeCell ref="L64:L65"/>
    <mergeCell ref="A9:B9"/>
    <mergeCell ref="A57:N57"/>
    <mergeCell ref="A40:A42"/>
    <mergeCell ref="A32:N32"/>
    <mergeCell ref="A55:N55"/>
    <mergeCell ref="A58:N58"/>
    <mergeCell ref="A59:N59"/>
    <mergeCell ref="A60:B60"/>
    <mergeCell ref="A64:A65"/>
    <mergeCell ref="M40:M45"/>
    <mergeCell ref="N40:N45"/>
    <mergeCell ref="A43:A45"/>
    <mergeCell ref="A48:B48"/>
    <mergeCell ref="A51:B51"/>
    <mergeCell ref="A53:N53"/>
    <mergeCell ref="N64:N65"/>
    <mergeCell ref="A1:N1"/>
    <mergeCell ref="A25:B25"/>
    <mergeCell ref="A22:B22"/>
    <mergeCell ref="A17:A19"/>
    <mergeCell ref="A3:N3"/>
    <mergeCell ref="K12:K13"/>
    <mergeCell ref="L12:L13"/>
    <mergeCell ref="M12:M13"/>
    <mergeCell ref="N12:N13"/>
    <mergeCell ref="A14:A16"/>
    <mergeCell ref="C12:D12"/>
    <mergeCell ref="G12:H12"/>
    <mergeCell ref="E12:F12"/>
    <mergeCell ref="I12:J12"/>
    <mergeCell ref="A12:A13"/>
    <mergeCell ref="B12:B13"/>
    <mergeCell ref="A5:N5"/>
    <mergeCell ref="A6:N6"/>
    <mergeCell ref="A8:B8"/>
    <mergeCell ref="M14:M19"/>
    <mergeCell ref="N14:N19"/>
    <mergeCell ref="A7:N7"/>
    <mergeCell ref="A10:J10"/>
    <mergeCell ref="K10:N10"/>
    <mergeCell ref="A136:N136"/>
    <mergeCell ref="A137:N137"/>
    <mergeCell ref="A138:B138"/>
    <mergeCell ref="A139:B139"/>
    <mergeCell ref="K116:K117"/>
    <mergeCell ref="L116:L117"/>
    <mergeCell ref="M116:M117"/>
    <mergeCell ref="N116:N117"/>
    <mergeCell ref="A165:B165"/>
    <mergeCell ref="E142:F142"/>
    <mergeCell ref="G142:H142"/>
    <mergeCell ref="I142:J142"/>
    <mergeCell ref="K142:K143"/>
    <mergeCell ref="A129:B129"/>
    <mergeCell ref="A131:N131"/>
    <mergeCell ref="A133:N133"/>
    <mergeCell ref="A135:N135"/>
    <mergeCell ref="A118:A120"/>
    <mergeCell ref="M118:M123"/>
    <mergeCell ref="N118:N123"/>
    <mergeCell ref="A121:A123"/>
    <mergeCell ref="A126:B126"/>
    <mergeCell ref="A140:J140"/>
    <mergeCell ref="K140:N140"/>
    <mergeCell ref="A274:A276"/>
    <mergeCell ref="M274:M279"/>
    <mergeCell ref="N274:N279"/>
    <mergeCell ref="A277:A279"/>
    <mergeCell ref="L168:L169"/>
    <mergeCell ref="M168:M169"/>
    <mergeCell ref="N168:N169"/>
    <mergeCell ref="A168:A169"/>
    <mergeCell ref="K246:K247"/>
    <mergeCell ref="L246:L247"/>
    <mergeCell ref="M246:M247"/>
    <mergeCell ref="A230:B230"/>
    <mergeCell ref="A233:B233"/>
    <mergeCell ref="A235:N235"/>
    <mergeCell ref="A237:N237"/>
    <mergeCell ref="A239:N239"/>
    <mergeCell ref="A240:N240"/>
    <mergeCell ref="A241:N241"/>
    <mergeCell ref="A242:B242"/>
    <mergeCell ref="A170:A172"/>
    <mergeCell ref="M170:M175"/>
    <mergeCell ref="N170:N175"/>
    <mergeCell ref="A173:A175"/>
    <mergeCell ref="A178:B178"/>
    <mergeCell ref="A246:A247"/>
    <mergeCell ref="B246:B247"/>
    <mergeCell ref="C246:D246"/>
    <mergeCell ref="E246:F246"/>
    <mergeCell ref="G246:H246"/>
    <mergeCell ref="I246:J246"/>
    <mergeCell ref="L142:L143"/>
    <mergeCell ref="M142:M143"/>
    <mergeCell ref="N142:N143"/>
    <mergeCell ref="A144:A146"/>
    <mergeCell ref="M144:M149"/>
    <mergeCell ref="N144:N149"/>
    <mergeCell ref="A147:A149"/>
    <mergeCell ref="A152:B152"/>
    <mergeCell ref="A155:B155"/>
    <mergeCell ref="A157:N157"/>
    <mergeCell ref="A159:N159"/>
    <mergeCell ref="A161:N161"/>
    <mergeCell ref="A162:N162"/>
    <mergeCell ref="A163:N163"/>
    <mergeCell ref="A164:B164"/>
    <mergeCell ref="A181:B181"/>
    <mergeCell ref="B168:B169"/>
    <mergeCell ref="C168:D168"/>
    <mergeCell ref="A311:B311"/>
    <mergeCell ref="A282:B282"/>
    <mergeCell ref="A259:B259"/>
    <mergeCell ref="A187:N187"/>
    <mergeCell ref="A188:N188"/>
    <mergeCell ref="A189:N189"/>
    <mergeCell ref="A190:B190"/>
    <mergeCell ref="A191:B191"/>
    <mergeCell ref="A194:A195"/>
    <mergeCell ref="B194:B195"/>
    <mergeCell ref="C194:D194"/>
    <mergeCell ref="A213:N213"/>
    <mergeCell ref="A214:N214"/>
    <mergeCell ref="N246:N247"/>
    <mergeCell ref="A215:N215"/>
    <mergeCell ref="A216:B216"/>
    <mergeCell ref="A217:B217"/>
    <mergeCell ref="A220:A221"/>
    <mergeCell ref="B220:B221"/>
    <mergeCell ref="C220:D220"/>
    <mergeCell ref="E220:F220"/>
    <mergeCell ref="G220:H220"/>
    <mergeCell ref="I220:J220"/>
    <mergeCell ref="K220:K221"/>
    <mergeCell ref="A300:A302"/>
    <mergeCell ref="M300:M305"/>
    <mergeCell ref="N300:N305"/>
    <mergeCell ref="A303:A305"/>
    <mergeCell ref="A308:B308"/>
    <mergeCell ref="A285:B285"/>
    <mergeCell ref="B298:B299"/>
    <mergeCell ref="C298:D298"/>
    <mergeCell ref="E298:F298"/>
    <mergeCell ref="G298:H298"/>
    <mergeCell ref="I298:J298"/>
    <mergeCell ref="K298:K299"/>
    <mergeCell ref="L298:L299"/>
    <mergeCell ref="M298:M299"/>
    <mergeCell ref="K350:K351"/>
    <mergeCell ref="L350:L351"/>
    <mergeCell ref="M350:M351"/>
    <mergeCell ref="N350:N351"/>
    <mergeCell ref="A352:A354"/>
    <mergeCell ref="M352:M357"/>
    <mergeCell ref="N352:N357"/>
    <mergeCell ref="A355:A357"/>
    <mergeCell ref="A318:N318"/>
    <mergeCell ref="A319:N319"/>
    <mergeCell ref="A320:B320"/>
    <mergeCell ref="A321:B321"/>
    <mergeCell ref="A324:A325"/>
    <mergeCell ref="B324:B325"/>
    <mergeCell ref="A337:B337"/>
    <mergeCell ref="A339:N339"/>
    <mergeCell ref="A341:N341"/>
    <mergeCell ref="A343:N343"/>
    <mergeCell ref="A344:N344"/>
    <mergeCell ref="C324:D324"/>
    <mergeCell ref="E324:F324"/>
    <mergeCell ref="G324:H324"/>
    <mergeCell ref="I324:J324"/>
    <mergeCell ref="K324:K325"/>
    <mergeCell ref="I402:J402"/>
    <mergeCell ref="G428:H428"/>
    <mergeCell ref="A421:N421"/>
    <mergeCell ref="A422:N422"/>
    <mergeCell ref="A423:N423"/>
    <mergeCell ref="A424:B424"/>
    <mergeCell ref="A407:A409"/>
    <mergeCell ref="A412:B412"/>
    <mergeCell ref="A415:B415"/>
    <mergeCell ref="A417:N417"/>
    <mergeCell ref="A419:N419"/>
    <mergeCell ref="N428:N429"/>
    <mergeCell ref="G116:H116"/>
    <mergeCell ref="I116:J116"/>
    <mergeCell ref="A376:A377"/>
    <mergeCell ref="B376:B377"/>
    <mergeCell ref="C376:D376"/>
    <mergeCell ref="E376:F376"/>
    <mergeCell ref="G376:H376"/>
    <mergeCell ref="I376:J376"/>
    <mergeCell ref="A347:B347"/>
    <mergeCell ref="A360:B360"/>
    <mergeCell ref="A372:B372"/>
    <mergeCell ref="I350:J350"/>
    <mergeCell ref="A287:N287"/>
    <mergeCell ref="A289:N289"/>
    <mergeCell ref="A291:N291"/>
    <mergeCell ref="A292:N292"/>
    <mergeCell ref="A293:N293"/>
    <mergeCell ref="A294:B294"/>
    <mergeCell ref="A295:B295"/>
    <mergeCell ref="A298:A299"/>
    <mergeCell ref="L324:L325"/>
    <mergeCell ref="M324:M325"/>
    <mergeCell ref="N324:N325"/>
    <mergeCell ref="N298:N299"/>
    <mergeCell ref="A62:J62"/>
    <mergeCell ref="K62:N62"/>
    <mergeCell ref="A345:N345"/>
    <mergeCell ref="A346:B346"/>
    <mergeCell ref="A350:A351"/>
    <mergeCell ref="B350:B351"/>
    <mergeCell ref="C350:D350"/>
    <mergeCell ref="E350:F350"/>
    <mergeCell ref="G350:H350"/>
    <mergeCell ref="A77:B77"/>
    <mergeCell ref="A81:N81"/>
    <mergeCell ref="A83:N83"/>
    <mergeCell ref="A84:N84"/>
    <mergeCell ref="A85:N85"/>
    <mergeCell ref="A86:B86"/>
    <mergeCell ref="A87:B87"/>
    <mergeCell ref="A116:A117"/>
    <mergeCell ref="M90:M91"/>
    <mergeCell ref="N90:N91"/>
    <mergeCell ref="A112:B112"/>
    <mergeCell ref="A113:B113"/>
    <mergeCell ref="B116:B117"/>
    <mergeCell ref="C116:D116"/>
    <mergeCell ref="E116:F116"/>
    <mergeCell ref="A105:N105"/>
    <mergeCell ref="M92:M97"/>
    <mergeCell ref="N92:N97"/>
    <mergeCell ref="A95:A97"/>
    <mergeCell ref="A100:B100"/>
    <mergeCell ref="M64:M65"/>
    <mergeCell ref="A27:N27"/>
    <mergeCell ref="A29:N29"/>
    <mergeCell ref="A33:N33"/>
    <mergeCell ref="A34:B34"/>
    <mergeCell ref="A35:B35"/>
    <mergeCell ref="A38:A39"/>
    <mergeCell ref="B38:B39"/>
    <mergeCell ref="C38:D38"/>
    <mergeCell ref="E38:F38"/>
    <mergeCell ref="G38:H38"/>
    <mergeCell ref="I38:J38"/>
    <mergeCell ref="K38:K39"/>
    <mergeCell ref="L38:L39"/>
    <mergeCell ref="M38:M39"/>
    <mergeCell ref="N38:N39"/>
    <mergeCell ref="A31:N31"/>
    <mergeCell ref="A36:J36"/>
    <mergeCell ref="K36:N36"/>
    <mergeCell ref="A183:N183"/>
    <mergeCell ref="A185:N185"/>
    <mergeCell ref="A142:A143"/>
    <mergeCell ref="B142:B143"/>
    <mergeCell ref="C142:D142"/>
    <mergeCell ref="A222:A224"/>
    <mergeCell ref="M222:M227"/>
    <mergeCell ref="N222:N227"/>
    <mergeCell ref="A225:A227"/>
    <mergeCell ref="A218:J218"/>
    <mergeCell ref="L220:L221"/>
    <mergeCell ref="M220:M221"/>
    <mergeCell ref="N220:N221"/>
    <mergeCell ref="E168:F168"/>
    <mergeCell ref="G168:H168"/>
    <mergeCell ref="I168:J168"/>
    <mergeCell ref="K168:K169"/>
    <mergeCell ref="E194:F194"/>
    <mergeCell ref="G194:H194"/>
    <mergeCell ref="I194:J194"/>
    <mergeCell ref="K194:K195"/>
    <mergeCell ref="L194:L195"/>
    <mergeCell ref="M194:M195"/>
    <mergeCell ref="N194:N195"/>
    <mergeCell ref="A450:B450"/>
    <mergeCell ref="I428:J428"/>
    <mergeCell ref="A402:A403"/>
    <mergeCell ref="B402:B403"/>
    <mergeCell ref="C402:D402"/>
    <mergeCell ref="A467:B467"/>
    <mergeCell ref="A313:N313"/>
    <mergeCell ref="A315:N315"/>
    <mergeCell ref="A334:B334"/>
    <mergeCell ref="A317:N317"/>
    <mergeCell ref="A363:B363"/>
    <mergeCell ref="A365:N365"/>
    <mergeCell ref="A367:N367"/>
    <mergeCell ref="A369:N369"/>
    <mergeCell ref="A370:N370"/>
    <mergeCell ref="A371:N371"/>
    <mergeCell ref="A451:B451"/>
    <mergeCell ref="K402:K403"/>
    <mergeCell ref="L402:L403"/>
    <mergeCell ref="M402:M403"/>
    <mergeCell ref="N402:N403"/>
    <mergeCell ref="A404:A406"/>
    <mergeCell ref="M404:M409"/>
    <mergeCell ref="N404:N409"/>
    <mergeCell ref="M454:M455"/>
    <mergeCell ref="N454:N455"/>
    <mergeCell ref="A456:A458"/>
    <mergeCell ref="M456:M461"/>
    <mergeCell ref="N456:N461"/>
    <mergeCell ref="A459:A461"/>
    <mergeCell ref="A464:B464"/>
    <mergeCell ref="A454:A455"/>
    <mergeCell ref="B454:B455"/>
    <mergeCell ref="C454:D454"/>
    <mergeCell ref="E454:F454"/>
    <mergeCell ref="G454:H454"/>
    <mergeCell ref="I454:J454"/>
    <mergeCell ref="K454:K455"/>
    <mergeCell ref="L454:L455"/>
    <mergeCell ref="A449:N449"/>
    <mergeCell ref="A469:N469"/>
    <mergeCell ref="N482:N487"/>
    <mergeCell ref="A485:A487"/>
    <mergeCell ref="A490:B490"/>
    <mergeCell ref="A493:B493"/>
    <mergeCell ref="A482:A484"/>
    <mergeCell ref="M482:M487"/>
    <mergeCell ref="A471:N471"/>
    <mergeCell ref="A473:N473"/>
    <mergeCell ref="A474:N474"/>
    <mergeCell ref="A475:N475"/>
    <mergeCell ref="A476:B476"/>
    <mergeCell ref="A477:B477"/>
    <mergeCell ref="L480:L481"/>
    <mergeCell ref="M480:M481"/>
    <mergeCell ref="N480:N481"/>
    <mergeCell ref="A480:A481"/>
    <mergeCell ref="B480:B481"/>
    <mergeCell ref="C480:D480"/>
    <mergeCell ref="E480:F480"/>
    <mergeCell ref="G480:H480"/>
    <mergeCell ref="I480:J480"/>
    <mergeCell ref="K480:K481"/>
    <mergeCell ref="A445:N445"/>
    <mergeCell ref="A447:N447"/>
    <mergeCell ref="A448:N448"/>
    <mergeCell ref="A270:J270"/>
    <mergeCell ref="K270:N270"/>
    <mergeCell ref="A296:J296"/>
    <mergeCell ref="K296:N296"/>
    <mergeCell ref="A322:J322"/>
    <mergeCell ref="K322:N322"/>
    <mergeCell ref="A348:J348"/>
    <mergeCell ref="K348:N348"/>
    <mergeCell ref="A426:J426"/>
    <mergeCell ref="K426:N426"/>
    <mergeCell ref="A272:A273"/>
    <mergeCell ref="B272:B273"/>
    <mergeCell ref="C272:D272"/>
    <mergeCell ref="E272:F272"/>
    <mergeCell ref="G272:H272"/>
    <mergeCell ref="I272:J272"/>
    <mergeCell ref="K272:K273"/>
    <mergeCell ref="L272:L273"/>
    <mergeCell ref="M272:M273"/>
    <mergeCell ref="N272:N273"/>
    <mergeCell ref="A398:B398"/>
    <mergeCell ref="M248:M253"/>
    <mergeCell ref="N248:N253"/>
    <mergeCell ref="A251:A253"/>
    <mergeCell ref="A256:B256"/>
    <mergeCell ref="A261:N261"/>
    <mergeCell ref="A263:N263"/>
    <mergeCell ref="A265:N265"/>
    <mergeCell ref="A430:A432"/>
    <mergeCell ref="M430:M435"/>
    <mergeCell ref="N430:N435"/>
    <mergeCell ref="A266:N266"/>
    <mergeCell ref="A267:N267"/>
    <mergeCell ref="A268:B268"/>
    <mergeCell ref="A269:B269"/>
    <mergeCell ref="A399:B399"/>
    <mergeCell ref="A389:B389"/>
    <mergeCell ref="A397:N397"/>
    <mergeCell ref="A425:B425"/>
    <mergeCell ref="A428:A429"/>
    <mergeCell ref="B428:B429"/>
    <mergeCell ref="C428:D428"/>
    <mergeCell ref="E428:F428"/>
    <mergeCell ref="E402:F402"/>
    <mergeCell ref="G402:H402"/>
    <mergeCell ref="A452:J452"/>
    <mergeCell ref="K452:N452"/>
    <mergeCell ref="A478:J478"/>
    <mergeCell ref="K478:N478"/>
    <mergeCell ref="A433:A435"/>
    <mergeCell ref="A438:B438"/>
    <mergeCell ref="M376:M377"/>
    <mergeCell ref="N376:N377"/>
    <mergeCell ref="A378:A380"/>
    <mergeCell ref="M378:M383"/>
    <mergeCell ref="N378:N383"/>
    <mergeCell ref="A381:A383"/>
    <mergeCell ref="A386:B386"/>
    <mergeCell ref="A391:N391"/>
    <mergeCell ref="A393:N393"/>
    <mergeCell ref="A395:N395"/>
    <mergeCell ref="A396:N396"/>
    <mergeCell ref="K376:K377"/>
    <mergeCell ref="L376:L377"/>
    <mergeCell ref="K428:K429"/>
    <mergeCell ref="L428:L429"/>
    <mergeCell ref="M428:M429"/>
    <mergeCell ref="A441:B441"/>
    <mergeCell ref="A443:N443"/>
    <mergeCell ref="A166:J166"/>
    <mergeCell ref="K166:N166"/>
    <mergeCell ref="A192:J192"/>
    <mergeCell ref="K192:N192"/>
    <mergeCell ref="A374:J374"/>
    <mergeCell ref="K374:N374"/>
    <mergeCell ref="A400:J400"/>
    <mergeCell ref="K400:N400"/>
    <mergeCell ref="M196:M201"/>
    <mergeCell ref="N196:N201"/>
    <mergeCell ref="A199:A201"/>
    <mergeCell ref="A204:B204"/>
    <mergeCell ref="A207:B207"/>
    <mergeCell ref="A209:N209"/>
    <mergeCell ref="A211:N211"/>
    <mergeCell ref="A326:A328"/>
    <mergeCell ref="M326:M331"/>
    <mergeCell ref="N326:N331"/>
    <mergeCell ref="A329:A331"/>
    <mergeCell ref="K218:N218"/>
    <mergeCell ref="A244:J244"/>
    <mergeCell ref="K244:N244"/>
    <mergeCell ref="A196:A198"/>
    <mergeCell ref="A248:A250"/>
    <mergeCell ref="A66:A68"/>
    <mergeCell ref="M66:M71"/>
    <mergeCell ref="N66:N71"/>
    <mergeCell ref="A69:A71"/>
    <mergeCell ref="A79:N79"/>
    <mergeCell ref="A74:B74"/>
    <mergeCell ref="A88:J88"/>
    <mergeCell ref="K88:N88"/>
    <mergeCell ref="A114:J114"/>
    <mergeCell ref="K114:N114"/>
    <mergeCell ref="A90:A91"/>
    <mergeCell ref="B90:B91"/>
    <mergeCell ref="C90:D90"/>
    <mergeCell ref="E90:F90"/>
    <mergeCell ref="G90:H90"/>
    <mergeCell ref="I90:J90"/>
    <mergeCell ref="K90:K91"/>
    <mergeCell ref="L90:L91"/>
    <mergeCell ref="A103:B103"/>
    <mergeCell ref="A107:N107"/>
    <mergeCell ref="A109:N109"/>
    <mergeCell ref="A110:N110"/>
    <mergeCell ref="A111:N111"/>
    <mergeCell ref="A92:A94"/>
  </mergeCells>
  <pageMargins left="0.32291666666666669" right="0.14583333333333334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view="pageLayout" topLeftCell="A7" zoomScaleNormal="100" workbookViewId="0">
      <selection activeCell="A3" sqref="A3:H3"/>
    </sheetView>
  </sheetViews>
  <sheetFormatPr defaultRowHeight="15.75"/>
  <cols>
    <col min="1" max="1" width="27.25" customWidth="1"/>
    <col min="2" max="2" width="29.625" customWidth="1"/>
    <col min="3" max="6" width="5.5" customWidth="1"/>
    <col min="7" max="8" width="6.25" customWidth="1"/>
  </cols>
  <sheetData>
    <row r="1" spans="1:15" ht="56.25" customHeight="1">
      <c r="A1" s="66" t="s">
        <v>279</v>
      </c>
      <c r="B1" s="67"/>
      <c r="C1" s="67"/>
      <c r="D1" s="67"/>
      <c r="E1" s="67"/>
      <c r="F1" s="67"/>
      <c r="G1" s="67"/>
      <c r="H1" s="67"/>
      <c r="I1" s="41"/>
      <c r="J1" s="41"/>
      <c r="K1" s="41"/>
      <c r="L1" s="41"/>
      <c r="M1" s="41"/>
      <c r="N1" s="41"/>
      <c r="O1" s="4"/>
    </row>
    <row r="2" spans="1:15" ht="18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"/>
    </row>
    <row r="3" spans="1:15" ht="37.5" customHeight="1">
      <c r="A3" s="92" t="s">
        <v>276</v>
      </c>
      <c r="B3" s="92"/>
      <c r="C3" s="92"/>
      <c r="D3" s="92"/>
      <c r="E3" s="92"/>
      <c r="F3" s="92"/>
      <c r="G3" s="92"/>
      <c r="H3" s="92"/>
      <c r="I3" s="4"/>
      <c r="J3" s="4"/>
      <c r="K3" s="4"/>
      <c r="L3" s="4"/>
      <c r="M3" s="4"/>
      <c r="N3" s="4"/>
      <c r="O3" s="4"/>
    </row>
    <row r="4" spans="1:15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/>
    </row>
    <row r="5" spans="1:15" ht="15.75" customHeight="1">
      <c r="A5" s="79" t="s">
        <v>254</v>
      </c>
      <c r="B5" s="79"/>
      <c r="C5" s="79"/>
      <c r="D5" s="79"/>
      <c r="E5" s="79"/>
      <c r="F5" s="79"/>
      <c r="G5" s="79"/>
      <c r="H5" s="79"/>
      <c r="I5" s="4"/>
      <c r="J5" s="4"/>
      <c r="K5" s="4"/>
      <c r="L5" s="4"/>
      <c r="M5" s="4"/>
      <c r="N5" s="4"/>
      <c r="O5" s="4"/>
    </row>
    <row r="6" spans="1:15" ht="37.5" customHeight="1">
      <c r="A6" s="91" t="s">
        <v>272</v>
      </c>
      <c r="B6" s="90"/>
      <c r="C6" s="90"/>
      <c r="D6" s="90"/>
      <c r="E6" s="90"/>
      <c r="F6" s="90"/>
      <c r="G6" s="90"/>
      <c r="H6" s="90"/>
      <c r="I6" s="4"/>
      <c r="J6" s="4"/>
      <c r="K6" s="4"/>
      <c r="L6" s="4"/>
      <c r="M6" s="4"/>
      <c r="N6" s="4"/>
      <c r="O6" s="4"/>
    </row>
    <row r="7" spans="1:15" ht="15.75" customHeight="1">
      <c r="A7" s="90" t="s">
        <v>255</v>
      </c>
      <c r="B7" s="90"/>
      <c r="C7" s="90"/>
      <c r="D7" s="90"/>
      <c r="E7" s="90"/>
      <c r="F7" s="90"/>
      <c r="G7" s="90"/>
      <c r="H7" s="90"/>
      <c r="I7" s="4"/>
      <c r="J7" s="4"/>
      <c r="K7" s="4"/>
      <c r="L7" s="4"/>
      <c r="M7" s="4"/>
      <c r="N7" s="4"/>
      <c r="O7" s="3"/>
    </row>
    <row r="8" spans="1:15">
      <c r="A8" s="80" t="s">
        <v>14</v>
      </c>
      <c r="B8" s="8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>
      <c r="A9" s="81" t="s">
        <v>15</v>
      </c>
      <c r="B9" s="8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1" spans="1:15" ht="31.5" customHeight="1">
      <c r="A11" s="73" t="s">
        <v>16</v>
      </c>
      <c r="B11" s="73" t="s">
        <v>269</v>
      </c>
      <c r="C11" s="75" t="s">
        <v>1</v>
      </c>
      <c r="D11" s="75"/>
      <c r="E11" s="88" t="s">
        <v>5</v>
      </c>
      <c r="F11" s="89"/>
      <c r="G11" s="71" t="s">
        <v>17</v>
      </c>
      <c r="H11" s="73" t="s">
        <v>18</v>
      </c>
    </row>
    <row r="12" spans="1:15">
      <c r="A12" s="74"/>
      <c r="B12" s="74"/>
      <c r="C12" s="1" t="s">
        <v>2</v>
      </c>
      <c r="D12" s="1" t="s">
        <v>3</v>
      </c>
      <c r="E12" s="1" t="s">
        <v>2</v>
      </c>
      <c r="F12" s="1" t="s">
        <v>3</v>
      </c>
      <c r="G12" s="72"/>
      <c r="H12" s="74"/>
    </row>
    <row r="13" spans="1:15">
      <c r="A13" s="44" t="str">
        <f>'Протокол старт-финиш'!B14</f>
        <v>Васимазова Алёна</v>
      </c>
      <c r="B13" s="45" t="str">
        <f>'Протокол старт-финиш'!O14</f>
        <v>КОМАНДА 1 МБОУ СОШ  № 12</v>
      </c>
      <c r="C13" s="1">
        <v>9.3000000000000007</v>
      </c>
      <c r="D13" s="36">
        <f>VLOOKUP(C13,девушки!$A$6:$B$110,2)</f>
        <v>78</v>
      </c>
      <c r="E13" s="1">
        <v>340</v>
      </c>
      <c r="F13" s="36">
        <f>VLOOKUP(E13,девушки!$E$6:$F$110,2)</f>
        <v>35</v>
      </c>
      <c r="G13" s="46">
        <f t="shared" ref="G13:G69" si="0">SUM(D13+F13)</f>
        <v>113</v>
      </c>
      <c r="H13" s="46">
        <f t="shared" ref="H13:H44" si="1">SUMPRODUCT(--($G$13:$G$69+$E$13:$E$69/1000&gt;G13+E13/1000))+1</f>
        <v>1</v>
      </c>
    </row>
    <row r="14" spans="1:15">
      <c r="A14" s="44" t="str">
        <f>'Протокол старт-финиш'!B15</f>
        <v>Гавриловец Анастасия</v>
      </c>
      <c r="B14" s="45" t="str">
        <f>'Протокол старт-финиш'!O15</f>
        <v>КОМАНДА 1 МБОУ СОШ  № 12</v>
      </c>
      <c r="C14" s="1">
        <v>9</v>
      </c>
      <c r="D14" s="36">
        <f>VLOOKUP(C14,девушки!$A$6:$B$110,2)</f>
        <v>84</v>
      </c>
      <c r="E14" s="1">
        <v>315</v>
      </c>
      <c r="F14" s="36">
        <f>VLOOKUP(E14,девушки!$E$6:$F$110,2)</f>
        <v>28</v>
      </c>
      <c r="G14" s="46">
        <f t="shared" si="0"/>
        <v>112</v>
      </c>
      <c r="H14" s="46">
        <f t="shared" si="1"/>
        <v>2</v>
      </c>
    </row>
    <row r="15" spans="1:15">
      <c r="A15" s="44" t="str">
        <f>'Протокол старт-финиш'!B16</f>
        <v>Ларина Анна</v>
      </c>
      <c r="B15" s="45" t="str">
        <f>'Протокол старт-финиш'!O16</f>
        <v>КОМАНДА 1 МБОУ СОШ  № 12</v>
      </c>
      <c r="C15" s="1">
        <v>9.5</v>
      </c>
      <c r="D15" s="36">
        <f>VLOOKUP(C15,девушки!$A$6:$B$110,2)</f>
        <v>74</v>
      </c>
      <c r="E15" s="1">
        <v>325</v>
      </c>
      <c r="F15" s="36">
        <f>VLOOKUP(E15,девушки!$E$6:$F$110,2)</f>
        <v>31</v>
      </c>
      <c r="G15" s="46">
        <f t="shared" si="0"/>
        <v>105</v>
      </c>
      <c r="H15" s="46">
        <f t="shared" si="1"/>
        <v>3</v>
      </c>
    </row>
    <row r="16" spans="1:15">
      <c r="A16" s="44">
        <f>'Протокол старт-финиш'!B40</f>
        <v>0</v>
      </c>
      <c r="B16" s="45" t="str">
        <f>'Протокол старт-финиш'!O40</f>
        <v>КОМАНДА 2</v>
      </c>
      <c r="C16" s="1"/>
      <c r="D16" s="36">
        <f>VLOOKUP(C16,девушки!$A$6:$B$110,2)</f>
        <v>0</v>
      </c>
      <c r="E16" s="1"/>
      <c r="F16" s="36">
        <f>VLOOKUP(E16,девушки!$E$6:$F$110,2)</f>
        <v>0</v>
      </c>
      <c r="G16" s="46">
        <f t="shared" si="0"/>
        <v>0</v>
      </c>
      <c r="H16" s="46">
        <f t="shared" si="1"/>
        <v>6</v>
      </c>
    </row>
    <row r="17" spans="1:8">
      <c r="A17" s="44">
        <f>'Протокол старт-финиш'!B41</f>
        <v>0</v>
      </c>
      <c r="B17" s="45" t="str">
        <f>'Протокол старт-финиш'!O41</f>
        <v>КОМАНДА 2</v>
      </c>
      <c r="C17" s="1">
        <v>6.9</v>
      </c>
      <c r="D17" s="36">
        <f>VLOOKUP(C17,девушки!$A$6:$B$110,2)</f>
        <v>100</v>
      </c>
      <c r="E17" s="1"/>
      <c r="F17" s="36">
        <f>VLOOKUP(E17,девушки!$E$6:$F$110,2)</f>
        <v>0</v>
      </c>
      <c r="G17" s="46">
        <f t="shared" si="0"/>
        <v>100</v>
      </c>
      <c r="H17" s="46">
        <f t="shared" si="1"/>
        <v>4</v>
      </c>
    </row>
    <row r="18" spans="1:8">
      <c r="A18" s="44">
        <f>'Протокол старт-финиш'!B42</f>
        <v>0</v>
      </c>
      <c r="B18" s="45" t="str">
        <f>'Протокол старт-финиш'!O42</f>
        <v>КОМАНДА 2</v>
      </c>
      <c r="C18" s="1"/>
      <c r="D18" s="36">
        <f>VLOOKUP(C18,девушки!$A$6:$B$110,2)</f>
        <v>0</v>
      </c>
      <c r="E18" s="1"/>
      <c r="F18" s="36">
        <f>VLOOKUP(E18,девушки!$E$6:$F$110,2)</f>
        <v>0</v>
      </c>
      <c r="G18" s="46">
        <f t="shared" si="0"/>
        <v>0</v>
      </c>
      <c r="H18" s="46">
        <f t="shared" si="1"/>
        <v>6</v>
      </c>
    </row>
    <row r="19" spans="1:8">
      <c r="A19" s="44">
        <f>'Протокол старт-финиш'!B66</f>
        <v>0</v>
      </c>
      <c r="B19" s="45" t="str">
        <f>'Протокол старт-финиш'!O66</f>
        <v>КОМАНДА 3</v>
      </c>
      <c r="C19" s="1"/>
      <c r="D19" s="36">
        <f>VLOOKUP(C19,девушки!$A$6:$B$110,2)</f>
        <v>0</v>
      </c>
      <c r="E19" s="1"/>
      <c r="F19" s="36">
        <f>VLOOKUP(E19,девушки!$E$6:$F$110,2)</f>
        <v>0</v>
      </c>
      <c r="G19" s="46">
        <f t="shared" si="0"/>
        <v>0</v>
      </c>
      <c r="H19" s="46">
        <f t="shared" si="1"/>
        <v>6</v>
      </c>
    </row>
    <row r="20" spans="1:8">
      <c r="A20" s="44">
        <f>'Протокол старт-финиш'!B67</f>
        <v>0</v>
      </c>
      <c r="B20" s="45" t="str">
        <f>'Протокол старт-финиш'!O67</f>
        <v>КОМАНДА 3</v>
      </c>
      <c r="C20" s="1"/>
      <c r="D20" s="36">
        <f>VLOOKUP(C20,девушки!$A$6:$B$110,2)</f>
        <v>0</v>
      </c>
      <c r="E20" s="1"/>
      <c r="F20" s="36">
        <f>VLOOKUP(E20,девушки!$E$6:$F$110,2)</f>
        <v>0</v>
      </c>
      <c r="G20" s="46">
        <f t="shared" si="0"/>
        <v>0</v>
      </c>
      <c r="H20" s="46">
        <f t="shared" si="1"/>
        <v>6</v>
      </c>
    </row>
    <row r="21" spans="1:8">
      <c r="A21" s="44">
        <f>'Протокол старт-финиш'!B68</f>
        <v>0</v>
      </c>
      <c r="B21" s="45" t="str">
        <f>'Протокол старт-финиш'!O68</f>
        <v>КОМАНДА 3</v>
      </c>
      <c r="C21" s="1"/>
      <c r="D21" s="36">
        <f>VLOOKUP(C21,девушки!$A$6:$B$110,2)</f>
        <v>0</v>
      </c>
      <c r="E21" s="1"/>
      <c r="F21" s="36">
        <f>VLOOKUP(E21,девушки!$E$6:$F$110,2)</f>
        <v>0</v>
      </c>
      <c r="G21" s="46">
        <f t="shared" si="0"/>
        <v>0</v>
      </c>
      <c r="H21" s="46">
        <f t="shared" si="1"/>
        <v>6</v>
      </c>
    </row>
    <row r="22" spans="1:8">
      <c r="A22" s="44">
        <f>'Протокол старт-финиш'!B92</f>
        <v>0</v>
      </c>
      <c r="B22" s="45" t="str">
        <f>'Протокол старт-финиш'!O92</f>
        <v>КОМАНДА 4</v>
      </c>
      <c r="C22" s="1"/>
      <c r="D22" s="36">
        <f>VLOOKUP(C22,девушки!$A$6:$B$110,2)</f>
        <v>0</v>
      </c>
      <c r="E22" s="1"/>
      <c r="F22" s="36">
        <f>VLOOKUP(E22,девушки!$E$6:$F$110,2)</f>
        <v>0</v>
      </c>
      <c r="G22" s="46">
        <f t="shared" si="0"/>
        <v>0</v>
      </c>
      <c r="H22" s="46">
        <f t="shared" si="1"/>
        <v>6</v>
      </c>
    </row>
    <row r="23" spans="1:8">
      <c r="A23" s="44">
        <f>'Протокол старт-финиш'!B93</f>
        <v>0</v>
      </c>
      <c r="B23" s="45" t="str">
        <f>'Протокол старт-финиш'!O93</f>
        <v>КОМАНДА 4</v>
      </c>
      <c r="C23" s="1"/>
      <c r="D23" s="36">
        <f>VLOOKUP(C23,девушки!$A$6:$B$110,2)</f>
        <v>0</v>
      </c>
      <c r="E23" s="1"/>
      <c r="F23" s="36">
        <f>VLOOKUP(E23,девушки!$E$6:$F$110,2)</f>
        <v>0</v>
      </c>
      <c r="G23" s="46">
        <f t="shared" si="0"/>
        <v>0</v>
      </c>
      <c r="H23" s="46">
        <f t="shared" si="1"/>
        <v>6</v>
      </c>
    </row>
    <row r="24" spans="1:8">
      <c r="A24" s="44">
        <f>'Протокол старт-финиш'!B94</f>
        <v>0</v>
      </c>
      <c r="B24" s="45" t="str">
        <f>'Протокол старт-финиш'!O94</f>
        <v>КОМАНДА 4</v>
      </c>
      <c r="C24" s="1"/>
      <c r="D24" s="36">
        <f>VLOOKUP(C24,девушки!$A$6:$B$110,2)</f>
        <v>0</v>
      </c>
      <c r="E24" s="1"/>
      <c r="F24" s="36">
        <f>VLOOKUP(E24,девушки!$E$6:$F$110,2)</f>
        <v>0</v>
      </c>
      <c r="G24" s="46">
        <f t="shared" si="0"/>
        <v>0</v>
      </c>
      <c r="H24" s="46">
        <f t="shared" si="1"/>
        <v>6</v>
      </c>
    </row>
    <row r="25" spans="1:8">
      <c r="A25" s="44">
        <f>'Протокол старт-финиш'!B118</f>
        <v>0</v>
      </c>
      <c r="B25" s="45" t="str">
        <f>'Протокол старт-финиш'!O118</f>
        <v>КОМАНДА 5</v>
      </c>
      <c r="C25" s="1"/>
      <c r="D25" s="36">
        <f>VLOOKUP(C25,девушки!$A$6:$B$110,2)</f>
        <v>0</v>
      </c>
      <c r="E25" s="1"/>
      <c r="F25" s="36">
        <f>VLOOKUP(E25,девушки!$E$6:$F$110,2)</f>
        <v>0</v>
      </c>
      <c r="G25" s="46">
        <f t="shared" si="0"/>
        <v>0</v>
      </c>
      <c r="H25" s="46">
        <f t="shared" si="1"/>
        <v>6</v>
      </c>
    </row>
    <row r="26" spans="1:8">
      <c r="A26" s="44">
        <f>'Протокол старт-финиш'!B119</f>
        <v>0</v>
      </c>
      <c r="B26" s="45" t="str">
        <f>'Протокол старт-финиш'!O119</f>
        <v>КОМАНДА 5</v>
      </c>
      <c r="C26" s="1"/>
      <c r="D26" s="36">
        <f>VLOOKUP(C26,девушки!$A$6:$B$110,2)</f>
        <v>0</v>
      </c>
      <c r="E26" s="1"/>
      <c r="F26" s="36">
        <f>VLOOKUP(E26,девушки!$E$6:$F$110,2)</f>
        <v>0</v>
      </c>
      <c r="G26" s="46">
        <f t="shared" si="0"/>
        <v>0</v>
      </c>
      <c r="H26" s="46">
        <f t="shared" si="1"/>
        <v>6</v>
      </c>
    </row>
    <row r="27" spans="1:8">
      <c r="A27" s="44">
        <f>'Протокол старт-финиш'!B120</f>
        <v>0</v>
      </c>
      <c r="B27" s="45" t="str">
        <f>'Протокол старт-финиш'!O120</f>
        <v>КОМАНДА 5</v>
      </c>
      <c r="C27" s="1"/>
      <c r="D27" s="36">
        <f>VLOOKUP(C27,девушки!$A$6:$B$110,2)</f>
        <v>0</v>
      </c>
      <c r="E27" s="1"/>
      <c r="F27" s="36">
        <f>VLOOKUP(E27,девушки!$E$6:$F$110,2)</f>
        <v>0</v>
      </c>
      <c r="G27" s="46">
        <f t="shared" si="0"/>
        <v>0</v>
      </c>
      <c r="H27" s="46">
        <f t="shared" si="1"/>
        <v>6</v>
      </c>
    </row>
    <row r="28" spans="1:8">
      <c r="A28" s="44">
        <f>'Протокол старт-финиш'!B144</f>
        <v>0</v>
      </c>
      <c r="B28" s="45" t="str">
        <f>'Протокол старт-финиш'!O144</f>
        <v>КОМАНДА 6</v>
      </c>
      <c r="C28" s="1"/>
      <c r="D28" s="36">
        <f>VLOOKUP(C28,девушки!$A$6:$B$110,2)</f>
        <v>0</v>
      </c>
      <c r="E28" s="1"/>
      <c r="F28" s="36">
        <f>VLOOKUP(E28,девушки!$E$6:$F$110,2)</f>
        <v>0</v>
      </c>
      <c r="G28" s="46">
        <f t="shared" si="0"/>
        <v>0</v>
      </c>
      <c r="H28" s="46">
        <f t="shared" si="1"/>
        <v>6</v>
      </c>
    </row>
    <row r="29" spans="1:8">
      <c r="A29" s="44">
        <f>'Протокол старт-финиш'!B145</f>
        <v>0</v>
      </c>
      <c r="B29" s="45" t="str">
        <f>'Протокол старт-финиш'!O145</f>
        <v>КОМАНДА 6</v>
      </c>
      <c r="C29" s="1"/>
      <c r="D29" s="36">
        <f>VLOOKUP(C29,девушки!$A$6:$B$110,2)</f>
        <v>0</v>
      </c>
      <c r="E29" s="1"/>
      <c r="F29" s="36">
        <f>VLOOKUP(E29,девушки!$E$6:$F$110,2)</f>
        <v>0</v>
      </c>
      <c r="G29" s="46">
        <f t="shared" si="0"/>
        <v>0</v>
      </c>
      <c r="H29" s="46">
        <f t="shared" si="1"/>
        <v>6</v>
      </c>
    </row>
    <row r="30" spans="1:8">
      <c r="A30" s="44">
        <f>'Протокол старт-финиш'!B146</f>
        <v>0</v>
      </c>
      <c r="B30" s="45" t="str">
        <f>'Протокол старт-финиш'!O146</f>
        <v>КОМАНДА 6</v>
      </c>
      <c r="C30" s="1"/>
      <c r="D30" s="36">
        <f>VLOOKUP(C30,девушки!$A$6:$B$110,2)</f>
        <v>0</v>
      </c>
      <c r="E30" s="1"/>
      <c r="F30" s="36">
        <f>VLOOKUP(E30,девушки!$E$6:$F$110,2)</f>
        <v>0</v>
      </c>
      <c r="G30" s="46">
        <f t="shared" si="0"/>
        <v>0</v>
      </c>
      <c r="H30" s="46">
        <f t="shared" si="1"/>
        <v>6</v>
      </c>
    </row>
    <row r="31" spans="1:8">
      <c r="A31" s="44">
        <f>'Протокол старт-финиш'!B170</f>
        <v>0</v>
      </c>
      <c r="B31" s="45" t="str">
        <f>'Протокол старт-финиш'!O170</f>
        <v>КОМАНДА 7</v>
      </c>
      <c r="C31" s="1"/>
      <c r="D31" s="36">
        <f>VLOOKUP(C31,девушки!$A$6:$B$110,2)</f>
        <v>0</v>
      </c>
      <c r="E31" s="1"/>
      <c r="F31" s="36">
        <f>VLOOKUP(E31,девушки!$E$6:$F$110,2)</f>
        <v>0</v>
      </c>
      <c r="G31" s="46">
        <f t="shared" si="0"/>
        <v>0</v>
      </c>
      <c r="H31" s="46">
        <f t="shared" si="1"/>
        <v>6</v>
      </c>
    </row>
    <row r="32" spans="1:8">
      <c r="A32" s="44">
        <f>'Протокол старт-финиш'!B171</f>
        <v>0</v>
      </c>
      <c r="B32" s="45" t="str">
        <f>'Протокол старт-финиш'!O171</f>
        <v>КОМАНДА 7</v>
      </c>
      <c r="C32" s="1"/>
      <c r="D32" s="36">
        <f>VLOOKUP(C32,девушки!$A$6:$B$110,2)</f>
        <v>0</v>
      </c>
      <c r="E32" s="1"/>
      <c r="F32" s="36">
        <f>VLOOKUP(E32,девушки!$E$6:$F$110,2)</f>
        <v>0</v>
      </c>
      <c r="G32" s="46">
        <f t="shared" si="0"/>
        <v>0</v>
      </c>
      <c r="H32" s="46">
        <f t="shared" si="1"/>
        <v>6</v>
      </c>
    </row>
    <row r="33" spans="1:8">
      <c r="A33" s="44">
        <f>'Протокол старт-финиш'!B172</f>
        <v>0</v>
      </c>
      <c r="B33" s="45" t="str">
        <f>'Протокол старт-финиш'!O172</f>
        <v>КОМАНДА 7</v>
      </c>
      <c r="C33" s="1"/>
      <c r="D33" s="36">
        <f>VLOOKUP(C33,девушки!$A$6:$B$110,2)</f>
        <v>0</v>
      </c>
      <c r="E33" s="1"/>
      <c r="F33" s="36">
        <f>VLOOKUP(E33,девушки!$E$6:$F$110,2)</f>
        <v>0</v>
      </c>
      <c r="G33" s="46">
        <f t="shared" si="0"/>
        <v>0</v>
      </c>
      <c r="H33" s="46">
        <f t="shared" si="1"/>
        <v>6</v>
      </c>
    </row>
    <row r="34" spans="1:8">
      <c r="A34" s="44">
        <f>'Протокол старт-финиш'!B196</f>
        <v>0</v>
      </c>
      <c r="B34" s="45" t="str">
        <f>'Протокол старт-финиш'!O196</f>
        <v>КОМАНДА 8</v>
      </c>
      <c r="C34" s="1"/>
      <c r="D34" s="36">
        <f>VLOOKUP(C34,девушки!$A$6:$B$110,2)</f>
        <v>0</v>
      </c>
      <c r="E34" s="1"/>
      <c r="F34" s="36">
        <f>VLOOKUP(E34,девушки!$E$6:$F$110,2)</f>
        <v>0</v>
      </c>
      <c r="G34" s="46">
        <f t="shared" si="0"/>
        <v>0</v>
      </c>
      <c r="H34" s="46">
        <f t="shared" si="1"/>
        <v>6</v>
      </c>
    </row>
    <row r="35" spans="1:8">
      <c r="A35" s="44">
        <f>'Протокол старт-финиш'!B197</f>
        <v>0</v>
      </c>
      <c r="B35" s="45" t="str">
        <f>'Протокол старт-финиш'!O197</f>
        <v>КОМАНДА 8</v>
      </c>
      <c r="C35" s="1"/>
      <c r="D35" s="36">
        <f>VLOOKUP(C35,девушки!$A$6:$B$110,2)</f>
        <v>0</v>
      </c>
      <c r="E35" s="1"/>
      <c r="F35" s="36">
        <f>VLOOKUP(E35,девушки!$E$6:$F$110,2)</f>
        <v>0</v>
      </c>
      <c r="G35" s="46">
        <f t="shared" si="0"/>
        <v>0</v>
      </c>
      <c r="H35" s="46">
        <f t="shared" si="1"/>
        <v>6</v>
      </c>
    </row>
    <row r="36" spans="1:8">
      <c r="A36" s="44">
        <f>'Протокол старт-финиш'!B198</f>
        <v>0</v>
      </c>
      <c r="B36" s="45" t="str">
        <f>'Протокол старт-финиш'!O198</f>
        <v>КОМАНДА 8</v>
      </c>
      <c r="C36" s="1"/>
      <c r="D36" s="36">
        <f>VLOOKUP(C36,девушки!$A$6:$B$110,2)</f>
        <v>0</v>
      </c>
      <c r="E36" s="1"/>
      <c r="F36" s="36">
        <f>VLOOKUP(E36,девушки!$E$6:$F$110,2)</f>
        <v>0</v>
      </c>
      <c r="G36" s="46">
        <f t="shared" si="0"/>
        <v>0</v>
      </c>
      <c r="H36" s="46">
        <f t="shared" si="1"/>
        <v>6</v>
      </c>
    </row>
    <row r="37" spans="1:8">
      <c r="A37" s="44">
        <f>'Протокол старт-финиш'!B222</f>
        <v>0</v>
      </c>
      <c r="B37" s="45" t="str">
        <f>'Протокол старт-финиш'!O222</f>
        <v>КОМАНДА 9</v>
      </c>
      <c r="C37" s="1">
        <v>7.9</v>
      </c>
      <c r="D37" s="36">
        <f>VLOOKUP(C37,девушки!$A$6:$B$110,2)</f>
        <v>100</v>
      </c>
      <c r="E37" s="1"/>
      <c r="F37" s="36">
        <f>VLOOKUP(E37,девушки!$E$6:$F$110,2)</f>
        <v>0</v>
      </c>
      <c r="G37" s="46">
        <f t="shared" si="0"/>
        <v>100</v>
      </c>
      <c r="H37" s="46">
        <f t="shared" si="1"/>
        <v>4</v>
      </c>
    </row>
    <row r="38" spans="1:8">
      <c r="A38" s="44">
        <f>'Протокол старт-финиш'!B223</f>
        <v>0</v>
      </c>
      <c r="B38" s="45" t="str">
        <f>'Протокол старт-финиш'!O223</f>
        <v>КОМАНДА 9</v>
      </c>
      <c r="C38" s="1"/>
      <c r="D38" s="36">
        <f>VLOOKUP(C38,девушки!$A$6:$B$110,2)</f>
        <v>0</v>
      </c>
      <c r="E38" s="1"/>
      <c r="F38" s="36">
        <f>VLOOKUP(E38,девушки!$E$6:$F$110,2)</f>
        <v>0</v>
      </c>
      <c r="G38" s="46">
        <f t="shared" si="0"/>
        <v>0</v>
      </c>
      <c r="H38" s="46">
        <f t="shared" si="1"/>
        <v>6</v>
      </c>
    </row>
    <row r="39" spans="1:8">
      <c r="A39" s="44">
        <f>'Протокол старт-финиш'!B224</f>
        <v>0</v>
      </c>
      <c r="B39" s="45" t="str">
        <f>'Протокол старт-финиш'!O224</f>
        <v>КОМАНДА 9</v>
      </c>
      <c r="C39" s="1"/>
      <c r="D39" s="36">
        <f>VLOOKUP(C39,девушки!$A$6:$B$110,2)</f>
        <v>0</v>
      </c>
      <c r="E39" s="1"/>
      <c r="F39" s="36">
        <f>VLOOKUP(E39,девушки!$E$6:$F$110,2)</f>
        <v>0</v>
      </c>
      <c r="G39" s="46">
        <f t="shared" si="0"/>
        <v>0</v>
      </c>
      <c r="H39" s="46">
        <f t="shared" si="1"/>
        <v>6</v>
      </c>
    </row>
    <row r="40" spans="1:8">
      <c r="A40" s="44">
        <f>'Протокол старт-финиш'!B248</f>
        <v>0</v>
      </c>
      <c r="B40" s="45" t="str">
        <f>'Протокол старт-финиш'!O248</f>
        <v>КОМАНДА 10</v>
      </c>
      <c r="C40" s="1"/>
      <c r="D40" s="36">
        <f>VLOOKUP(C40,девушки!$A$6:$B$110,2)</f>
        <v>0</v>
      </c>
      <c r="E40" s="1"/>
      <c r="F40" s="36">
        <f>VLOOKUP(E40,девушки!$E$6:$F$110,2)</f>
        <v>0</v>
      </c>
      <c r="G40" s="46">
        <f t="shared" si="0"/>
        <v>0</v>
      </c>
      <c r="H40" s="46">
        <f t="shared" si="1"/>
        <v>6</v>
      </c>
    </row>
    <row r="41" spans="1:8">
      <c r="A41" s="44">
        <f>'Протокол старт-финиш'!B249</f>
        <v>0</v>
      </c>
      <c r="B41" s="45" t="str">
        <f>'Протокол старт-финиш'!O249</f>
        <v>КОМАНДА 10</v>
      </c>
      <c r="C41" s="1"/>
      <c r="D41" s="36">
        <f>VLOOKUP(C41,девушки!$A$6:$B$110,2)</f>
        <v>0</v>
      </c>
      <c r="E41" s="1"/>
      <c r="F41" s="36">
        <f>VLOOKUP(E41,девушки!$E$6:$F$110,2)</f>
        <v>0</v>
      </c>
      <c r="G41" s="46">
        <f t="shared" si="0"/>
        <v>0</v>
      </c>
      <c r="H41" s="46">
        <f t="shared" si="1"/>
        <v>6</v>
      </c>
    </row>
    <row r="42" spans="1:8">
      <c r="A42" s="44">
        <f>'Протокол старт-финиш'!B250</f>
        <v>0</v>
      </c>
      <c r="B42" s="45" t="str">
        <f>'Протокол старт-финиш'!O250</f>
        <v>КОМАНДА 10</v>
      </c>
      <c r="C42" s="1"/>
      <c r="D42" s="36">
        <f>VLOOKUP(C42,девушки!$A$6:$B$110,2)</f>
        <v>0</v>
      </c>
      <c r="E42" s="1"/>
      <c r="F42" s="36">
        <f>VLOOKUP(E42,девушки!$E$6:$F$110,2)</f>
        <v>0</v>
      </c>
      <c r="G42" s="46">
        <f t="shared" si="0"/>
        <v>0</v>
      </c>
      <c r="H42" s="46">
        <f t="shared" si="1"/>
        <v>6</v>
      </c>
    </row>
    <row r="43" spans="1:8">
      <c r="A43" s="44">
        <f>'Протокол старт-финиш'!B274</f>
        <v>0</v>
      </c>
      <c r="B43" s="45" t="str">
        <f>'Протокол старт-финиш'!O274</f>
        <v>КОМАНДА 11</v>
      </c>
      <c r="C43" s="1"/>
      <c r="D43" s="36">
        <f>VLOOKUP(C43,девушки!$A$6:$B$110,2)</f>
        <v>0</v>
      </c>
      <c r="E43" s="1"/>
      <c r="F43" s="36">
        <f>VLOOKUP(E43,девушки!$E$6:$F$110,2)</f>
        <v>0</v>
      </c>
      <c r="G43" s="46">
        <f t="shared" si="0"/>
        <v>0</v>
      </c>
      <c r="H43" s="46">
        <f t="shared" si="1"/>
        <v>6</v>
      </c>
    </row>
    <row r="44" spans="1:8">
      <c r="A44" s="44">
        <f>'Протокол старт-финиш'!B275</f>
        <v>0</v>
      </c>
      <c r="B44" s="45" t="str">
        <f>'Протокол старт-финиш'!O275</f>
        <v>КОМАНДА 11</v>
      </c>
      <c r="C44" s="1"/>
      <c r="D44" s="36">
        <f>VLOOKUP(C44,девушки!$A$6:$B$110,2)</f>
        <v>0</v>
      </c>
      <c r="E44" s="1"/>
      <c r="F44" s="36">
        <f>VLOOKUP(E44,девушки!$E$6:$F$110,2)</f>
        <v>0</v>
      </c>
      <c r="G44" s="46">
        <f t="shared" si="0"/>
        <v>0</v>
      </c>
      <c r="H44" s="46">
        <f t="shared" si="1"/>
        <v>6</v>
      </c>
    </row>
    <row r="45" spans="1:8">
      <c r="A45" s="44">
        <f>'Протокол старт-финиш'!B276</f>
        <v>0</v>
      </c>
      <c r="B45" s="45" t="str">
        <f>'Протокол старт-финиш'!O276</f>
        <v>КОМАНДА 11</v>
      </c>
      <c r="C45" s="1"/>
      <c r="D45" s="36">
        <f>VLOOKUP(C45,девушки!$A$6:$B$110,2)</f>
        <v>0</v>
      </c>
      <c r="E45" s="1"/>
      <c r="F45" s="36">
        <f>VLOOKUP(E45,девушки!$E$6:$F$110,2)</f>
        <v>0</v>
      </c>
      <c r="G45" s="46">
        <f t="shared" si="0"/>
        <v>0</v>
      </c>
      <c r="H45" s="46">
        <f t="shared" ref="H45:H69" si="2">SUMPRODUCT(--($G$13:$G$69+$E$13:$E$69/1000&gt;G45+E45/1000))+1</f>
        <v>6</v>
      </c>
    </row>
    <row r="46" spans="1:8">
      <c r="A46" s="44">
        <f>'Протокол старт-финиш'!B300</f>
        <v>0</v>
      </c>
      <c r="B46" s="45" t="str">
        <f>'Протокол старт-финиш'!O300</f>
        <v>КОМАНДА 12</v>
      </c>
      <c r="C46" s="1"/>
      <c r="D46" s="36">
        <f>VLOOKUP(C46,девушки!$A$6:$B$110,2)</f>
        <v>0</v>
      </c>
      <c r="E46" s="1"/>
      <c r="F46" s="36">
        <f>VLOOKUP(E46,девушки!$E$6:$F$110,2)</f>
        <v>0</v>
      </c>
      <c r="G46" s="46">
        <f t="shared" si="0"/>
        <v>0</v>
      </c>
      <c r="H46" s="46">
        <f t="shared" si="2"/>
        <v>6</v>
      </c>
    </row>
    <row r="47" spans="1:8">
      <c r="A47" s="44">
        <f>'Протокол старт-финиш'!B301</f>
        <v>0</v>
      </c>
      <c r="B47" s="45" t="str">
        <f>'Протокол старт-финиш'!O301</f>
        <v>КОМАНДА 12</v>
      </c>
      <c r="C47" s="1"/>
      <c r="D47" s="36">
        <f>VLOOKUP(C47,девушки!$A$6:$B$110,2)</f>
        <v>0</v>
      </c>
      <c r="E47" s="1"/>
      <c r="F47" s="36">
        <f>VLOOKUP(E47,девушки!$E$6:$F$110,2)</f>
        <v>0</v>
      </c>
      <c r="G47" s="46">
        <f t="shared" si="0"/>
        <v>0</v>
      </c>
      <c r="H47" s="46">
        <f t="shared" si="2"/>
        <v>6</v>
      </c>
    </row>
    <row r="48" spans="1:8">
      <c r="A48" s="44">
        <f>'Протокол старт-финиш'!B302</f>
        <v>0</v>
      </c>
      <c r="B48" s="45" t="str">
        <f>'Протокол старт-финиш'!O302</f>
        <v>КОМАНДА 12</v>
      </c>
      <c r="C48" s="1"/>
      <c r="D48" s="36">
        <f>VLOOKUP(C48,девушки!$A$6:$B$110,2)</f>
        <v>0</v>
      </c>
      <c r="E48" s="1"/>
      <c r="F48" s="36">
        <f>VLOOKUP(E48,девушки!$E$6:$F$110,2)</f>
        <v>0</v>
      </c>
      <c r="G48" s="46">
        <f t="shared" si="0"/>
        <v>0</v>
      </c>
      <c r="H48" s="46">
        <f t="shared" si="2"/>
        <v>6</v>
      </c>
    </row>
    <row r="49" spans="1:8">
      <c r="A49" s="44">
        <f>'Протокол старт-финиш'!B326</f>
        <v>0</v>
      </c>
      <c r="B49" s="45" t="str">
        <f>'Протокол старт-финиш'!O326</f>
        <v>КОМАНДА 13</v>
      </c>
      <c r="C49" s="1"/>
      <c r="D49" s="36">
        <f>VLOOKUP(C49,девушки!$A$6:$B$110,2)</f>
        <v>0</v>
      </c>
      <c r="E49" s="1"/>
      <c r="F49" s="36">
        <f>VLOOKUP(E49,девушки!$E$6:$F$110,2)</f>
        <v>0</v>
      </c>
      <c r="G49" s="46">
        <f t="shared" si="0"/>
        <v>0</v>
      </c>
      <c r="H49" s="46">
        <f t="shared" si="2"/>
        <v>6</v>
      </c>
    </row>
    <row r="50" spans="1:8">
      <c r="A50" s="44">
        <f>'Протокол старт-финиш'!B327</f>
        <v>0</v>
      </c>
      <c r="B50" s="45" t="str">
        <f>'Протокол старт-финиш'!O327</f>
        <v>КОМАНДА 13</v>
      </c>
      <c r="C50" s="1"/>
      <c r="D50" s="36">
        <f>VLOOKUP(C50,девушки!$A$6:$B$110,2)</f>
        <v>0</v>
      </c>
      <c r="E50" s="1"/>
      <c r="F50" s="36">
        <f>VLOOKUP(E50,девушки!$E$6:$F$110,2)</f>
        <v>0</v>
      </c>
      <c r="G50" s="46">
        <f t="shared" si="0"/>
        <v>0</v>
      </c>
      <c r="H50" s="46">
        <f t="shared" si="2"/>
        <v>6</v>
      </c>
    </row>
    <row r="51" spans="1:8">
      <c r="A51" s="44">
        <f>'Протокол старт-финиш'!B328</f>
        <v>0</v>
      </c>
      <c r="B51" s="45" t="str">
        <f>'Протокол старт-финиш'!O328</f>
        <v>КОМАНДА 13</v>
      </c>
      <c r="C51" s="1"/>
      <c r="D51" s="36">
        <f>VLOOKUP(C51,девушки!$A$6:$B$110,2)</f>
        <v>0</v>
      </c>
      <c r="E51" s="1"/>
      <c r="F51" s="36">
        <f>VLOOKUP(E51,девушки!$E$6:$F$110,2)</f>
        <v>0</v>
      </c>
      <c r="G51" s="46">
        <f t="shared" si="0"/>
        <v>0</v>
      </c>
      <c r="H51" s="46">
        <f t="shared" si="2"/>
        <v>6</v>
      </c>
    </row>
    <row r="52" spans="1:8">
      <c r="A52" s="44">
        <f>'Протокол старт-финиш'!B352</f>
        <v>0</v>
      </c>
      <c r="B52" s="45" t="str">
        <f>'Протокол старт-финиш'!O352</f>
        <v>КОМАНДА 14</v>
      </c>
      <c r="C52" s="1"/>
      <c r="D52" s="36">
        <f>VLOOKUP(C52,девушки!$A$6:$B$110,2)</f>
        <v>0</v>
      </c>
      <c r="E52" s="1"/>
      <c r="F52" s="36">
        <f>VLOOKUP(E52,девушки!$E$6:$F$110,2)</f>
        <v>0</v>
      </c>
      <c r="G52" s="46">
        <f t="shared" si="0"/>
        <v>0</v>
      </c>
      <c r="H52" s="46">
        <f t="shared" si="2"/>
        <v>6</v>
      </c>
    </row>
    <row r="53" spans="1:8">
      <c r="A53" s="44">
        <f>'Протокол старт-финиш'!B353</f>
        <v>0</v>
      </c>
      <c r="B53" s="45" t="str">
        <f>'Протокол старт-финиш'!O353</f>
        <v>КОМАНДА 14</v>
      </c>
      <c r="C53" s="1"/>
      <c r="D53" s="36">
        <f>VLOOKUP(C53,девушки!$A$6:$B$110,2)</f>
        <v>0</v>
      </c>
      <c r="E53" s="1"/>
      <c r="F53" s="36">
        <f>VLOOKUP(E53,девушки!$E$6:$F$110,2)</f>
        <v>0</v>
      </c>
      <c r="G53" s="46">
        <f t="shared" si="0"/>
        <v>0</v>
      </c>
      <c r="H53" s="46">
        <f t="shared" si="2"/>
        <v>6</v>
      </c>
    </row>
    <row r="54" spans="1:8">
      <c r="A54" s="44">
        <f>'Протокол старт-финиш'!B354</f>
        <v>0</v>
      </c>
      <c r="B54" s="45" t="str">
        <f>'Протокол старт-финиш'!O354</f>
        <v>КОМАНДА 14</v>
      </c>
      <c r="C54" s="1"/>
      <c r="D54" s="36">
        <f>VLOOKUP(C54,девушки!$A$6:$B$110,2)</f>
        <v>0</v>
      </c>
      <c r="E54" s="1"/>
      <c r="F54" s="36">
        <f>VLOOKUP(E54,девушки!$E$6:$F$110,2)</f>
        <v>0</v>
      </c>
      <c r="G54" s="46">
        <f t="shared" si="0"/>
        <v>0</v>
      </c>
      <c r="H54" s="46">
        <f t="shared" si="2"/>
        <v>6</v>
      </c>
    </row>
    <row r="55" spans="1:8">
      <c r="A55" s="44">
        <f>'Протокол старт-финиш'!B378</f>
        <v>0</v>
      </c>
      <c r="B55" s="45" t="str">
        <f>'Протокол старт-финиш'!O378</f>
        <v>КОМАНДА 15</v>
      </c>
      <c r="C55" s="1"/>
      <c r="D55" s="36">
        <f>VLOOKUP(C55,девушки!$A$6:$B$110,2)</f>
        <v>0</v>
      </c>
      <c r="E55" s="1"/>
      <c r="F55" s="36">
        <f>VLOOKUP(E55,девушки!$E$6:$F$110,2)</f>
        <v>0</v>
      </c>
      <c r="G55" s="46">
        <f t="shared" si="0"/>
        <v>0</v>
      </c>
      <c r="H55" s="46">
        <f t="shared" si="2"/>
        <v>6</v>
      </c>
    </row>
    <row r="56" spans="1:8">
      <c r="A56" s="44">
        <f>'Протокол старт-финиш'!B379</f>
        <v>0</v>
      </c>
      <c r="B56" s="45" t="str">
        <f>'Протокол старт-финиш'!O379</f>
        <v>КОМАНДА 15</v>
      </c>
      <c r="C56" s="1"/>
      <c r="D56" s="36">
        <f>VLOOKUP(C56,девушки!$A$6:$B$110,2)</f>
        <v>0</v>
      </c>
      <c r="E56" s="1"/>
      <c r="F56" s="36">
        <f>VLOOKUP(E56,девушки!$E$6:$F$110,2)</f>
        <v>0</v>
      </c>
      <c r="G56" s="46">
        <f t="shared" si="0"/>
        <v>0</v>
      </c>
      <c r="H56" s="46">
        <f t="shared" si="2"/>
        <v>6</v>
      </c>
    </row>
    <row r="57" spans="1:8">
      <c r="A57" s="44">
        <f>'Протокол старт-финиш'!B380</f>
        <v>0</v>
      </c>
      <c r="B57" s="45" t="str">
        <f>'Протокол старт-финиш'!O380</f>
        <v>КОМАНДА 15</v>
      </c>
      <c r="C57" s="1"/>
      <c r="D57" s="36">
        <f>VLOOKUP(C57,девушки!$A$6:$B$110,2)</f>
        <v>0</v>
      </c>
      <c r="E57" s="1"/>
      <c r="F57" s="36">
        <f>VLOOKUP(E57,девушки!$E$6:$F$110,2)</f>
        <v>0</v>
      </c>
      <c r="G57" s="46">
        <f t="shared" si="0"/>
        <v>0</v>
      </c>
      <c r="H57" s="46">
        <f t="shared" si="2"/>
        <v>6</v>
      </c>
    </row>
    <row r="58" spans="1:8">
      <c r="A58" s="44">
        <f>'Протокол старт-финиш'!B404</f>
        <v>0</v>
      </c>
      <c r="B58" s="45" t="str">
        <f>'Протокол старт-финиш'!O404</f>
        <v>КОМАНДА 16</v>
      </c>
      <c r="C58" s="1"/>
      <c r="D58" s="36">
        <f>VLOOKUP(C58,девушки!$A$6:$B$110,2)</f>
        <v>0</v>
      </c>
      <c r="E58" s="1"/>
      <c r="F58" s="36">
        <f>VLOOKUP(E58,девушки!$E$6:$F$110,2)</f>
        <v>0</v>
      </c>
      <c r="G58" s="46">
        <f t="shared" si="0"/>
        <v>0</v>
      </c>
      <c r="H58" s="46">
        <f t="shared" si="2"/>
        <v>6</v>
      </c>
    </row>
    <row r="59" spans="1:8">
      <c r="A59" s="44">
        <f>'Протокол старт-финиш'!B405</f>
        <v>0</v>
      </c>
      <c r="B59" s="45" t="str">
        <f>'Протокол старт-финиш'!O405</f>
        <v>КОМАНДА 16</v>
      </c>
      <c r="C59" s="1"/>
      <c r="D59" s="36">
        <f>VLOOKUP(C59,девушки!$A$6:$B$110,2)</f>
        <v>0</v>
      </c>
      <c r="E59" s="1"/>
      <c r="F59" s="36">
        <f>VLOOKUP(E59,девушки!$E$6:$F$110,2)</f>
        <v>0</v>
      </c>
      <c r="G59" s="46">
        <f t="shared" si="0"/>
        <v>0</v>
      </c>
      <c r="H59" s="46">
        <f t="shared" si="2"/>
        <v>6</v>
      </c>
    </row>
    <row r="60" spans="1:8">
      <c r="A60" s="44">
        <f>'Протокол старт-финиш'!B406</f>
        <v>0</v>
      </c>
      <c r="B60" s="45" t="str">
        <f>'Протокол старт-финиш'!O406</f>
        <v>КОМАНДА 16</v>
      </c>
      <c r="C60" s="1"/>
      <c r="D60" s="36">
        <f>VLOOKUP(C60,девушки!$A$6:$B$110,2)</f>
        <v>0</v>
      </c>
      <c r="E60" s="1"/>
      <c r="F60" s="36">
        <f>VLOOKUP(E60,девушки!$E$6:$F$110,2)</f>
        <v>0</v>
      </c>
      <c r="G60" s="46">
        <f t="shared" si="0"/>
        <v>0</v>
      </c>
      <c r="H60" s="46">
        <f t="shared" si="2"/>
        <v>6</v>
      </c>
    </row>
    <row r="61" spans="1:8">
      <c r="A61" s="44">
        <f>'Протокол старт-финиш'!B430</f>
        <v>0</v>
      </c>
      <c r="B61" s="45" t="str">
        <f>'Протокол старт-финиш'!O430</f>
        <v>КОМАНДА 17</v>
      </c>
      <c r="C61" s="1"/>
      <c r="D61" s="36">
        <f>VLOOKUP(C61,девушки!$A$6:$B$110,2)</f>
        <v>0</v>
      </c>
      <c r="E61" s="1"/>
      <c r="F61" s="36">
        <f>VLOOKUP(E61,девушки!$E$6:$F$110,2)</f>
        <v>0</v>
      </c>
      <c r="G61" s="46">
        <f t="shared" si="0"/>
        <v>0</v>
      </c>
      <c r="H61" s="46">
        <f t="shared" si="2"/>
        <v>6</v>
      </c>
    </row>
    <row r="62" spans="1:8">
      <c r="A62" s="44">
        <f>'Протокол старт-финиш'!B431</f>
        <v>0</v>
      </c>
      <c r="B62" s="45" t="str">
        <f>'Протокол старт-финиш'!O431</f>
        <v>КОМАНДА 17</v>
      </c>
      <c r="C62" s="1"/>
      <c r="D62" s="36">
        <f>VLOOKUP(C62,девушки!$A$6:$B$110,2)</f>
        <v>0</v>
      </c>
      <c r="E62" s="1"/>
      <c r="F62" s="36">
        <f>VLOOKUP(E62,девушки!$E$6:$F$110,2)</f>
        <v>0</v>
      </c>
      <c r="G62" s="46">
        <f t="shared" si="0"/>
        <v>0</v>
      </c>
      <c r="H62" s="46">
        <f t="shared" si="2"/>
        <v>6</v>
      </c>
    </row>
    <row r="63" spans="1:8">
      <c r="A63" s="44">
        <f>'Протокол старт-финиш'!B432</f>
        <v>0</v>
      </c>
      <c r="B63" s="45" t="str">
        <f>'Протокол старт-финиш'!O432</f>
        <v>КОМАНДА 17</v>
      </c>
      <c r="C63" s="1"/>
      <c r="D63" s="36">
        <f>VLOOKUP(C63,девушки!$A$6:$B$110,2)</f>
        <v>0</v>
      </c>
      <c r="E63" s="1"/>
      <c r="F63" s="36">
        <f>VLOOKUP(E63,девушки!$E$6:$F$110,2)</f>
        <v>0</v>
      </c>
      <c r="G63" s="46">
        <f t="shared" si="0"/>
        <v>0</v>
      </c>
      <c r="H63" s="46">
        <f t="shared" si="2"/>
        <v>6</v>
      </c>
    </row>
    <row r="64" spans="1:8">
      <c r="A64" s="44">
        <f>'Протокол старт-финиш'!B456</f>
        <v>0</v>
      </c>
      <c r="B64" s="45" t="str">
        <f>'Протокол старт-финиш'!O456</f>
        <v>КОМАНДА 18</v>
      </c>
      <c r="C64" s="1"/>
      <c r="D64" s="36">
        <f>VLOOKUP(C64,девушки!$A$6:$B$110,2)</f>
        <v>0</v>
      </c>
      <c r="E64" s="1"/>
      <c r="F64" s="36">
        <f>VLOOKUP(E64,девушки!$E$6:$F$110,2)</f>
        <v>0</v>
      </c>
      <c r="G64" s="46">
        <f t="shared" si="0"/>
        <v>0</v>
      </c>
      <c r="H64" s="46">
        <f t="shared" si="2"/>
        <v>6</v>
      </c>
    </row>
    <row r="65" spans="1:8">
      <c r="A65" s="44">
        <f>'Протокол старт-финиш'!B457</f>
        <v>0</v>
      </c>
      <c r="B65" s="45" t="str">
        <f>'Протокол старт-финиш'!O457</f>
        <v>КОМАНДА 18</v>
      </c>
      <c r="C65" s="1"/>
      <c r="D65" s="36">
        <f>VLOOKUP(C65,девушки!$A$6:$B$110,2)</f>
        <v>0</v>
      </c>
      <c r="E65" s="1"/>
      <c r="F65" s="36">
        <f>VLOOKUP(E65,девушки!$E$6:$F$110,2)</f>
        <v>0</v>
      </c>
      <c r="G65" s="46">
        <f t="shared" si="0"/>
        <v>0</v>
      </c>
      <c r="H65" s="46">
        <f t="shared" si="2"/>
        <v>6</v>
      </c>
    </row>
    <row r="66" spans="1:8">
      <c r="A66" s="44">
        <f>'Протокол старт-финиш'!B458</f>
        <v>0</v>
      </c>
      <c r="B66" s="45" t="str">
        <f>'Протокол старт-финиш'!O458</f>
        <v>КОМАНДА 18</v>
      </c>
      <c r="C66" s="1"/>
      <c r="D66" s="36">
        <f>VLOOKUP(C66,девушки!$A$6:$B$110,2)</f>
        <v>0</v>
      </c>
      <c r="E66" s="1"/>
      <c r="F66" s="36">
        <f>VLOOKUP(E66,девушки!$E$6:$F$110,2)</f>
        <v>0</v>
      </c>
      <c r="G66" s="46">
        <f t="shared" si="0"/>
        <v>0</v>
      </c>
      <c r="H66" s="46">
        <f t="shared" si="2"/>
        <v>6</v>
      </c>
    </row>
    <row r="67" spans="1:8">
      <c r="A67" s="44">
        <f>'Протокол старт-финиш'!B482</f>
        <v>0</v>
      </c>
      <c r="B67" s="45" t="str">
        <f>'Протокол старт-финиш'!O482</f>
        <v>КОМАНДА 19</v>
      </c>
      <c r="C67" s="1"/>
      <c r="D67" s="36">
        <f>VLOOKUP(C67,девушки!$A$6:$B$110,2)</f>
        <v>0</v>
      </c>
      <c r="E67" s="1"/>
      <c r="F67" s="36">
        <f>VLOOKUP(E67,девушки!$E$6:$F$110,2)</f>
        <v>0</v>
      </c>
      <c r="G67" s="46">
        <f t="shared" si="0"/>
        <v>0</v>
      </c>
      <c r="H67" s="46">
        <f t="shared" si="2"/>
        <v>6</v>
      </c>
    </row>
    <row r="68" spans="1:8">
      <c r="A68" s="44">
        <f>'Протокол старт-финиш'!B483</f>
        <v>0</v>
      </c>
      <c r="B68" s="45" t="str">
        <f>'Протокол старт-финиш'!O483</f>
        <v>КОМАНДА 19</v>
      </c>
      <c r="C68" s="1"/>
      <c r="D68" s="36">
        <f>VLOOKUP(C68,девушки!$A$6:$B$110,2)</f>
        <v>0</v>
      </c>
      <c r="E68" s="1"/>
      <c r="F68" s="36">
        <f>VLOOKUP(E68,девушки!$E$6:$F$110,2)</f>
        <v>0</v>
      </c>
      <c r="G68" s="46">
        <f t="shared" si="0"/>
        <v>0</v>
      </c>
      <c r="H68" s="46">
        <f t="shared" si="2"/>
        <v>6</v>
      </c>
    </row>
    <row r="69" spans="1:8">
      <c r="A69" s="44">
        <f>'Протокол старт-финиш'!B484</f>
        <v>0</v>
      </c>
      <c r="B69" s="45" t="str">
        <f>'Протокол старт-финиш'!O484</f>
        <v>КОМАНДА 19</v>
      </c>
      <c r="C69" s="1"/>
      <c r="D69" s="36">
        <f>VLOOKUP(C69,девушки!$A$6:$B$110,2)</f>
        <v>0</v>
      </c>
      <c r="E69" s="1"/>
      <c r="F69" s="36">
        <f>VLOOKUP(E69,девушки!$E$6:$F$110,2)</f>
        <v>0</v>
      </c>
      <c r="G69" s="46">
        <f t="shared" si="0"/>
        <v>0</v>
      </c>
      <c r="H69" s="46">
        <f t="shared" si="2"/>
        <v>6</v>
      </c>
    </row>
    <row r="72" spans="1:8" ht="18.75">
      <c r="A72" s="34" t="s">
        <v>134</v>
      </c>
    </row>
    <row r="75" spans="1:8" ht="18.75">
      <c r="A75" s="34" t="s">
        <v>135</v>
      </c>
    </row>
  </sheetData>
  <mergeCells count="13">
    <mergeCell ref="A8:B8"/>
    <mergeCell ref="A9:B9"/>
    <mergeCell ref="A7:H7"/>
    <mergeCell ref="A1:H1"/>
    <mergeCell ref="A6:H6"/>
    <mergeCell ref="A3:H3"/>
    <mergeCell ref="A5:H5"/>
    <mergeCell ref="C11:D11"/>
    <mergeCell ref="E11:F11"/>
    <mergeCell ref="A11:A12"/>
    <mergeCell ref="G11:G12"/>
    <mergeCell ref="H11:H12"/>
    <mergeCell ref="B11:B12"/>
  </mergeCells>
  <pageMargins left="0.25" right="0.14583333333333334" top="0.5625" bottom="0.44791666666666669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5"/>
  <sheetViews>
    <sheetView view="pageLayout" topLeftCell="A28" zoomScaleNormal="100" workbookViewId="0">
      <selection activeCell="A3" sqref="A3:H3"/>
    </sheetView>
  </sheetViews>
  <sheetFormatPr defaultRowHeight="15.75"/>
  <cols>
    <col min="1" max="1" width="27.25" customWidth="1"/>
    <col min="2" max="2" width="29.625" customWidth="1"/>
    <col min="3" max="6" width="5.5" customWidth="1"/>
    <col min="7" max="8" width="6.25" customWidth="1"/>
  </cols>
  <sheetData>
    <row r="1" spans="1:15" ht="56.25" customHeight="1">
      <c r="A1" s="66" t="s">
        <v>280</v>
      </c>
      <c r="B1" s="67"/>
      <c r="C1" s="67"/>
      <c r="D1" s="67"/>
      <c r="E1" s="67"/>
      <c r="F1" s="67"/>
      <c r="G1" s="67"/>
      <c r="H1" s="67"/>
      <c r="I1" s="8"/>
      <c r="J1" s="8"/>
      <c r="K1" s="4"/>
      <c r="L1" s="4"/>
      <c r="M1" s="4"/>
      <c r="N1" s="4"/>
      <c r="O1" s="4"/>
    </row>
    <row r="2" spans="1:15" ht="18.75">
      <c r="A2" s="40"/>
      <c r="B2" s="40"/>
      <c r="C2" s="40"/>
      <c r="D2" s="40"/>
      <c r="E2" s="40"/>
      <c r="F2" s="40"/>
      <c r="G2" s="40"/>
      <c r="H2" s="40"/>
      <c r="I2" s="2"/>
      <c r="J2" s="2"/>
      <c r="K2" s="2"/>
      <c r="L2" s="2"/>
      <c r="M2" s="2"/>
      <c r="N2" s="2"/>
      <c r="O2" s="2"/>
    </row>
    <row r="3" spans="1:15" ht="37.5" customHeight="1">
      <c r="A3" s="92" t="s">
        <v>276</v>
      </c>
      <c r="B3" s="92"/>
      <c r="C3" s="92"/>
      <c r="D3" s="92"/>
      <c r="E3" s="92"/>
      <c r="F3" s="92"/>
      <c r="G3" s="92"/>
      <c r="H3" s="92"/>
      <c r="I3" s="4"/>
      <c r="J3" s="4"/>
      <c r="K3" s="4"/>
      <c r="L3" s="4"/>
      <c r="M3" s="4"/>
      <c r="N3" s="4"/>
      <c r="O3" s="4"/>
    </row>
    <row r="4" spans="1:15" ht="18.75" customHeight="1">
      <c r="A4" s="2"/>
      <c r="B4" s="2"/>
      <c r="C4" s="2"/>
      <c r="D4" s="2"/>
      <c r="E4" s="2"/>
      <c r="F4" s="2"/>
      <c r="G4" s="2"/>
      <c r="H4" s="2"/>
      <c r="I4" s="9"/>
      <c r="J4" s="9"/>
      <c r="K4" s="4"/>
      <c r="L4" s="4"/>
      <c r="M4" s="4"/>
      <c r="N4" s="4"/>
      <c r="O4" s="4"/>
    </row>
    <row r="5" spans="1:15" ht="15.75" customHeight="1">
      <c r="A5" s="79" t="s">
        <v>254</v>
      </c>
      <c r="B5" s="79"/>
      <c r="C5" s="79"/>
      <c r="D5" s="79"/>
      <c r="E5" s="79"/>
      <c r="F5" s="79"/>
      <c r="G5" s="79"/>
      <c r="H5" s="79"/>
      <c r="I5" s="7"/>
      <c r="J5" s="7"/>
      <c r="K5" s="4"/>
      <c r="L5" s="4"/>
      <c r="M5" s="4"/>
      <c r="N5" s="4"/>
      <c r="O5" s="4"/>
    </row>
    <row r="6" spans="1:15" ht="37.5" customHeight="1">
      <c r="A6" s="91" t="s">
        <v>271</v>
      </c>
      <c r="B6" s="90"/>
      <c r="C6" s="90"/>
      <c r="D6" s="90"/>
      <c r="E6" s="90"/>
      <c r="F6" s="90"/>
      <c r="G6" s="90"/>
      <c r="H6" s="90"/>
      <c r="I6" s="10"/>
      <c r="J6" s="10"/>
      <c r="K6" s="4"/>
      <c r="L6" s="4"/>
      <c r="M6" s="4"/>
      <c r="N6" s="4"/>
      <c r="O6" s="4"/>
    </row>
    <row r="7" spans="1:15" ht="15.75" customHeight="1">
      <c r="A7" s="90" t="s">
        <v>255</v>
      </c>
      <c r="B7" s="90"/>
      <c r="C7" s="90"/>
      <c r="D7" s="90"/>
      <c r="E7" s="90"/>
      <c r="F7" s="90"/>
      <c r="G7" s="90"/>
      <c r="H7" s="90"/>
      <c r="I7" s="3"/>
      <c r="J7" s="3"/>
      <c r="K7" s="3"/>
      <c r="L7" s="3"/>
      <c r="M7" s="3"/>
      <c r="N7" s="3"/>
      <c r="O7" s="3"/>
    </row>
    <row r="8" spans="1:15">
      <c r="A8" s="80" t="s">
        <v>14</v>
      </c>
      <c r="B8" s="8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>
      <c r="A9" s="81" t="s">
        <v>15</v>
      </c>
      <c r="B9" s="8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1" spans="1:15" ht="31.5" customHeight="1">
      <c r="A11" s="73" t="s">
        <v>16</v>
      </c>
      <c r="B11" s="73" t="s">
        <v>136</v>
      </c>
      <c r="C11" s="75" t="s">
        <v>24</v>
      </c>
      <c r="D11" s="75"/>
      <c r="E11" s="76" t="s">
        <v>6</v>
      </c>
      <c r="F11" s="76"/>
      <c r="G11" s="71" t="s">
        <v>17</v>
      </c>
      <c r="H11" s="73" t="s">
        <v>18</v>
      </c>
    </row>
    <row r="12" spans="1:15">
      <c r="A12" s="74"/>
      <c r="B12" s="74"/>
      <c r="C12" s="1" t="s">
        <v>2</v>
      </c>
      <c r="D12" s="1" t="s">
        <v>3</v>
      </c>
      <c r="E12" s="1" t="s">
        <v>2</v>
      </c>
      <c r="F12" s="1" t="s">
        <v>3</v>
      </c>
      <c r="G12" s="72"/>
      <c r="H12" s="74"/>
    </row>
    <row r="13" spans="1:15">
      <c r="A13" s="44" t="str">
        <f>'Протокол старт-финиш'!B17</f>
        <v>Гришко Ксения</v>
      </c>
      <c r="B13" s="45" t="str">
        <f>'Протокол старт-финиш'!O17</f>
        <v>КОМАНДА 1 МБОУ СОШ  № 12</v>
      </c>
      <c r="C13" s="1" t="s">
        <v>257</v>
      </c>
      <c r="D13" s="36">
        <f>VLOOKUP(C13,девушки!$C$6:$D$110,2)</f>
        <v>61</v>
      </c>
      <c r="E13" s="1">
        <v>37</v>
      </c>
      <c r="F13" s="36">
        <f>VLOOKUP(E13,девушки!$G$6:$H$110,2)</f>
        <v>62</v>
      </c>
      <c r="G13" s="46">
        <f>SUM(D13+F13)</f>
        <v>123</v>
      </c>
      <c r="H13" s="46">
        <f t="shared" ref="H13:H44" si="0">SUMPRODUCT(--($G$13:$G$69+$E$13:$E$69/1000&gt;G13+E13/1000))+1</f>
        <v>1</v>
      </c>
    </row>
    <row r="14" spans="1:15">
      <c r="A14" s="44" t="str">
        <f>'Протокол старт-финиш'!B18</f>
        <v>Ильгова Валерия</v>
      </c>
      <c r="B14" s="45" t="str">
        <f>'Протокол старт-финиш'!O18</f>
        <v>КОМАНДА 1 МБОУ СОШ  № 12</v>
      </c>
      <c r="C14" s="1" t="s">
        <v>258</v>
      </c>
      <c r="D14" s="36">
        <f>VLOOKUP(C14,девушки!$C$6:$D$110,2)</f>
        <v>29</v>
      </c>
      <c r="E14" s="1">
        <v>22</v>
      </c>
      <c r="F14" s="36">
        <f>VLOOKUP(E14,девушки!$G$6:$H$110,2)</f>
        <v>32</v>
      </c>
      <c r="G14" s="46">
        <f t="shared" ref="G14:G69" si="1">SUM(D14+F14)</f>
        <v>61</v>
      </c>
      <c r="H14" s="46">
        <f t="shared" si="0"/>
        <v>3</v>
      </c>
    </row>
    <row r="15" spans="1:15">
      <c r="A15" s="44" t="str">
        <f>'Протокол старт-финиш'!B19</f>
        <v>Костина Алёна</v>
      </c>
      <c r="B15" s="45" t="str">
        <f>'Протокол старт-финиш'!O19</f>
        <v>КОМАНДА 1 МБОУ СОШ  № 12</v>
      </c>
      <c r="C15" s="1" t="s">
        <v>260</v>
      </c>
      <c r="D15" s="36">
        <f>VLOOKUP(C15,девушки!$C$6:$D$110,2)</f>
        <v>26</v>
      </c>
      <c r="E15" s="1">
        <v>45</v>
      </c>
      <c r="F15" s="36">
        <f>VLOOKUP(E15,девушки!$G$6:$H$110,2)</f>
        <v>78</v>
      </c>
      <c r="G15" s="46">
        <f t="shared" si="1"/>
        <v>104</v>
      </c>
      <c r="H15" s="46">
        <f t="shared" si="0"/>
        <v>2</v>
      </c>
    </row>
    <row r="16" spans="1:15">
      <c r="A16" s="44">
        <f>'Протокол старт-финиш'!B43</f>
        <v>0</v>
      </c>
      <c r="B16" s="45" t="str">
        <f>'Протокол старт-финиш'!O43</f>
        <v>КОМАНДА 2</v>
      </c>
      <c r="C16" s="1"/>
      <c r="D16" s="36">
        <f>VLOOKUP(C16,девушки!$C$6:$D$110,2)</f>
        <v>0</v>
      </c>
      <c r="E16" s="1"/>
      <c r="F16" s="36">
        <f>VLOOKUP(E16,девушки!$G$6:$H$110,2)</f>
        <v>0</v>
      </c>
      <c r="G16" s="46">
        <f t="shared" si="1"/>
        <v>0</v>
      </c>
      <c r="H16" s="46">
        <f t="shared" si="0"/>
        <v>4</v>
      </c>
    </row>
    <row r="17" spans="1:8">
      <c r="A17" s="44">
        <f>'Протокол старт-финиш'!B44</f>
        <v>0</v>
      </c>
      <c r="B17" s="45" t="str">
        <f>'Протокол старт-финиш'!O44</f>
        <v>КОМАНДА 2</v>
      </c>
      <c r="C17" s="1"/>
      <c r="D17" s="36">
        <f>VLOOKUP(C17,девушки!$C$6:$D$110,2)</f>
        <v>0</v>
      </c>
      <c r="E17" s="1"/>
      <c r="F17" s="36">
        <f>VLOOKUP(E17,девушки!$G$6:$H$110,2)</f>
        <v>0</v>
      </c>
      <c r="G17" s="46">
        <f t="shared" si="1"/>
        <v>0</v>
      </c>
      <c r="H17" s="46">
        <f t="shared" si="0"/>
        <v>4</v>
      </c>
    </row>
    <row r="18" spans="1:8">
      <c r="A18" s="44">
        <f>'Протокол старт-финиш'!B45</f>
        <v>0</v>
      </c>
      <c r="B18" s="45" t="str">
        <f>'Протокол старт-финиш'!O45</f>
        <v>КОМАНДА 2</v>
      </c>
      <c r="C18" s="1"/>
      <c r="D18" s="36">
        <f>VLOOKUP(C18,девушки!$C$6:$D$110,2)</f>
        <v>0</v>
      </c>
      <c r="E18" s="1"/>
      <c r="F18" s="36">
        <f>VLOOKUP(E18,девушки!$G$6:$H$110,2)</f>
        <v>0</v>
      </c>
      <c r="G18" s="46">
        <f t="shared" si="1"/>
        <v>0</v>
      </c>
      <c r="H18" s="46">
        <f t="shared" si="0"/>
        <v>4</v>
      </c>
    </row>
    <row r="19" spans="1:8">
      <c r="A19" s="44">
        <f>'Протокол старт-финиш'!B69</f>
        <v>0</v>
      </c>
      <c r="B19" s="45" t="str">
        <f>'Протокол старт-финиш'!O69</f>
        <v>КОМАНДА 3</v>
      </c>
      <c r="C19" s="1"/>
      <c r="D19" s="36">
        <f>VLOOKUP(C19,девушки!$C$6:$D$110,2)</f>
        <v>0</v>
      </c>
      <c r="E19" s="1"/>
      <c r="F19" s="36">
        <f>VLOOKUP(E19,девушки!$G$6:$H$110,2)</f>
        <v>0</v>
      </c>
      <c r="G19" s="46">
        <f t="shared" si="1"/>
        <v>0</v>
      </c>
      <c r="H19" s="46">
        <f t="shared" si="0"/>
        <v>4</v>
      </c>
    </row>
    <row r="20" spans="1:8">
      <c r="A20" s="44">
        <f>'Протокол старт-финиш'!B70</f>
        <v>0</v>
      </c>
      <c r="B20" s="45" t="str">
        <f>'Протокол старт-финиш'!O70</f>
        <v>КОМАНДА 3</v>
      </c>
      <c r="C20" s="1"/>
      <c r="D20" s="36">
        <f>VLOOKUP(C20,девушки!$C$6:$D$110,2)</f>
        <v>0</v>
      </c>
      <c r="E20" s="1"/>
      <c r="F20" s="36">
        <f>VLOOKUP(E20,девушки!$G$6:$H$110,2)</f>
        <v>0</v>
      </c>
      <c r="G20" s="46">
        <f t="shared" si="1"/>
        <v>0</v>
      </c>
      <c r="H20" s="46">
        <f t="shared" si="0"/>
        <v>4</v>
      </c>
    </row>
    <row r="21" spans="1:8">
      <c r="A21" s="44">
        <f>'Протокол старт-финиш'!B71</f>
        <v>0</v>
      </c>
      <c r="B21" s="45" t="str">
        <f>'Протокол старт-финиш'!O71</f>
        <v>КОМАНДА 3</v>
      </c>
      <c r="C21" s="1"/>
      <c r="D21" s="36">
        <f>VLOOKUP(C21,девушки!$C$6:$D$110,2)</f>
        <v>0</v>
      </c>
      <c r="E21" s="1"/>
      <c r="F21" s="36">
        <f>VLOOKUP(E21,девушки!$G$6:$H$110,2)</f>
        <v>0</v>
      </c>
      <c r="G21" s="46">
        <f t="shared" si="1"/>
        <v>0</v>
      </c>
      <c r="H21" s="46">
        <f t="shared" si="0"/>
        <v>4</v>
      </c>
    </row>
    <row r="22" spans="1:8">
      <c r="A22" s="44">
        <f>'Протокол старт-финиш'!B95</f>
        <v>0</v>
      </c>
      <c r="B22" s="45" t="str">
        <f>'Протокол старт-финиш'!O95</f>
        <v>КОМАНДА 4</v>
      </c>
      <c r="C22" s="1"/>
      <c r="D22" s="36">
        <f>VLOOKUP(C22,девушки!$C$6:$D$110,2)</f>
        <v>0</v>
      </c>
      <c r="E22" s="1"/>
      <c r="F22" s="36">
        <f>VLOOKUP(E22,девушки!$G$6:$H$110,2)</f>
        <v>0</v>
      </c>
      <c r="G22" s="46">
        <f t="shared" si="1"/>
        <v>0</v>
      </c>
      <c r="H22" s="46">
        <f t="shared" si="0"/>
        <v>4</v>
      </c>
    </row>
    <row r="23" spans="1:8">
      <c r="A23" s="44">
        <f>'Протокол старт-финиш'!B96</f>
        <v>0</v>
      </c>
      <c r="B23" s="45" t="str">
        <f>'Протокол старт-финиш'!O96</f>
        <v>КОМАНДА 4</v>
      </c>
      <c r="C23" s="1"/>
      <c r="D23" s="36">
        <f>VLOOKUP(C23,девушки!$C$6:$D$110,2)</f>
        <v>0</v>
      </c>
      <c r="E23" s="1"/>
      <c r="F23" s="36">
        <f>VLOOKUP(E23,девушки!$G$6:$H$110,2)</f>
        <v>0</v>
      </c>
      <c r="G23" s="46">
        <f t="shared" si="1"/>
        <v>0</v>
      </c>
      <c r="H23" s="46">
        <f t="shared" si="0"/>
        <v>4</v>
      </c>
    </row>
    <row r="24" spans="1:8">
      <c r="A24" s="44">
        <f>'Протокол старт-финиш'!B97</f>
        <v>0</v>
      </c>
      <c r="B24" s="45" t="str">
        <f>'Протокол старт-финиш'!O97</f>
        <v>КОМАНДА 4</v>
      </c>
      <c r="C24" s="1"/>
      <c r="D24" s="36">
        <f>VLOOKUP(C24,девушки!$C$6:$D$110,2)</f>
        <v>0</v>
      </c>
      <c r="E24" s="1"/>
      <c r="F24" s="36">
        <f>VLOOKUP(E24,девушки!$G$6:$H$110,2)</f>
        <v>0</v>
      </c>
      <c r="G24" s="46">
        <f t="shared" si="1"/>
        <v>0</v>
      </c>
      <c r="H24" s="46">
        <f t="shared" si="0"/>
        <v>4</v>
      </c>
    </row>
    <row r="25" spans="1:8">
      <c r="A25" s="44">
        <f>'Протокол старт-финиш'!B121</f>
        <v>0</v>
      </c>
      <c r="B25" s="45" t="str">
        <f>'Протокол старт-финиш'!O121</f>
        <v>КОМАНДА 5</v>
      </c>
      <c r="C25" s="1"/>
      <c r="D25" s="36">
        <f>VLOOKUP(C25,девушки!$C$6:$D$110,2)</f>
        <v>0</v>
      </c>
      <c r="E25" s="1"/>
      <c r="F25" s="36">
        <f>VLOOKUP(E25,девушки!$G$6:$H$110,2)</f>
        <v>0</v>
      </c>
      <c r="G25" s="46">
        <f t="shared" si="1"/>
        <v>0</v>
      </c>
      <c r="H25" s="46">
        <f t="shared" si="0"/>
        <v>4</v>
      </c>
    </row>
    <row r="26" spans="1:8">
      <c r="A26" s="44">
        <f>'Протокол старт-финиш'!B122</f>
        <v>0</v>
      </c>
      <c r="B26" s="45" t="str">
        <f>'Протокол старт-финиш'!O122</f>
        <v>КОМАНДА 5</v>
      </c>
      <c r="C26" s="1"/>
      <c r="D26" s="36">
        <f>VLOOKUP(C26,девушки!$C$6:$D$110,2)</f>
        <v>0</v>
      </c>
      <c r="E26" s="1"/>
      <c r="F26" s="36">
        <f>VLOOKUP(E26,девушки!$G$6:$H$110,2)</f>
        <v>0</v>
      </c>
      <c r="G26" s="46">
        <f t="shared" si="1"/>
        <v>0</v>
      </c>
      <c r="H26" s="46">
        <f t="shared" si="0"/>
        <v>4</v>
      </c>
    </row>
    <row r="27" spans="1:8">
      <c r="A27" s="44">
        <f>'Протокол старт-финиш'!B123</f>
        <v>0</v>
      </c>
      <c r="B27" s="45" t="str">
        <f>'Протокол старт-финиш'!O123</f>
        <v>КОМАНДА 5</v>
      </c>
      <c r="C27" s="1"/>
      <c r="D27" s="36">
        <f>VLOOKUP(C27,девушки!$C$6:$D$110,2)</f>
        <v>0</v>
      </c>
      <c r="E27" s="1"/>
      <c r="F27" s="36">
        <f>VLOOKUP(E27,девушки!$G$6:$H$110,2)</f>
        <v>0</v>
      </c>
      <c r="G27" s="46">
        <f t="shared" si="1"/>
        <v>0</v>
      </c>
      <c r="H27" s="46">
        <f t="shared" si="0"/>
        <v>4</v>
      </c>
    </row>
    <row r="28" spans="1:8">
      <c r="A28" s="44">
        <f>'Протокол старт-финиш'!B147</f>
        <v>0</v>
      </c>
      <c r="B28" s="45" t="str">
        <f>'Протокол старт-финиш'!O147</f>
        <v>КОМАНДА 6</v>
      </c>
      <c r="C28" s="1"/>
      <c r="D28" s="36">
        <f>VLOOKUP(C28,девушки!$C$6:$D$110,2)</f>
        <v>0</v>
      </c>
      <c r="E28" s="1"/>
      <c r="F28" s="36">
        <f>VLOOKUP(E28,девушки!$G$6:$H$110,2)</f>
        <v>0</v>
      </c>
      <c r="G28" s="46">
        <f t="shared" si="1"/>
        <v>0</v>
      </c>
      <c r="H28" s="46">
        <f t="shared" si="0"/>
        <v>4</v>
      </c>
    </row>
    <row r="29" spans="1:8">
      <c r="A29" s="44">
        <f>'Протокол старт-финиш'!B148</f>
        <v>0</v>
      </c>
      <c r="B29" s="45" t="str">
        <f>'Протокол старт-финиш'!O148</f>
        <v>КОМАНДА 6</v>
      </c>
      <c r="C29" s="1"/>
      <c r="D29" s="36">
        <f>VLOOKUP(C29,девушки!$C$6:$D$110,2)</f>
        <v>0</v>
      </c>
      <c r="E29" s="1"/>
      <c r="F29" s="36">
        <f>VLOOKUP(E29,девушки!$G$6:$H$110,2)</f>
        <v>0</v>
      </c>
      <c r="G29" s="46">
        <f t="shared" si="1"/>
        <v>0</v>
      </c>
      <c r="H29" s="46">
        <f t="shared" si="0"/>
        <v>4</v>
      </c>
    </row>
    <row r="30" spans="1:8">
      <c r="A30" s="44">
        <f>'Протокол старт-финиш'!B149</f>
        <v>0</v>
      </c>
      <c r="B30" s="45" t="str">
        <f>'Протокол старт-финиш'!O149</f>
        <v>КОМАНДА 6</v>
      </c>
      <c r="C30" s="1"/>
      <c r="D30" s="36">
        <f>VLOOKUP(C30,девушки!$C$6:$D$110,2)</f>
        <v>0</v>
      </c>
      <c r="E30" s="1"/>
      <c r="F30" s="36">
        <f>VLOOKUP(E30,девушки!$G$6:$H$110,2)</f>
        <v>0</v>
      </c>
      <c r="G30" s="46">
        <f t="shared" si="1"/>
        <v>0</v>
      </c>
      <c r="H30" s="46">
        <f t="shared" si="0"/>
        <v>4</v>
      </c>
    </row>
    <row r="31" spans="1:8">
      <c r="A31" s="44">
        <f>'Протокол старт-финиш'!B173</f>
        <v>0</v>
      </c>
      <c r="B31" s="45" t="str">
        <f>'Протокол старт-финиш'!O173</f>
        <v>КОМАНДА 7</v>
      </c>
      <c r="C31" s="1"/>
      <c r="D31" s="36">
        <f>VLOOKUP(C31,девушки!$C$6:$D$110,2)</f>
        <v>0</v>
      </c>
      <c r="E31" s="1"/>
      <c r="F31" s="36">
        <f>VLOOKUP(E31,девушки!$G$6:$H$110,2)</f>
        <v>0</v>
      </c>
      <c r="G31" s="46">
        <f t="shared" si="1"/>
        <v>0</v>
      </c>
      <c r="H31" s="46">
        <f t="shared" si="0"/>
        <v>4</v>
      </c>
    </row>
    <row r="32" spans="1:8">
      <c r="A32" s="44">
        <f>'Протокол старт-финиш'!B174</f>
        <v>0</v>
      </c>
      <c r="B32" s="45" t="str">
        <f>'Протокол старт-финиш'!O174</f>
        <v>КОМАНДА 7</v>
      </c>
      <c r="C32" s="1"/>
      <c r="D32" s="36">
        <f>VLOOKUP(C32,девушки!$C$6:$D$110,2)</f>
        <v>0</v>
      </c>
      <c r="E32" s="1"/>
      <c r="F32" s="36">
        <f>VLOOKUP(E32,девушки!$G$6:$H$110,2)</f>
        <v>0</v>
      </c>
      <c r="G32" s="46">
        <f t="shared" si="1"/>
        <v>0</v>
      </c>
      <c r="H32" s="46">
        <f t="shared" si="0"/>
        <v>4</v>
      </c>
    </row>
    <row r="33" spans="1:8">
      <c r="A33" s="44">
        <f>'Протокол старт-финиш'!B175</f>
        <v>0</v>
      </c>
      <c r="B33" s="45" t="str">
        <f>'Протокол старт-финиш'!O175</f>
        <v>КОМАНДА 7</v>
      </c>
      <c r="C33" s="1"/>
      <c r="D33" s="36">
        <f>VLOOKUP(C33,девушки!$C$6:$D$110,2)</f>
        <v>0</v>
      </c>
      <c r="E33" s="1"/>
      <c r="F33" s="36">
        <f>VLOOKUP(E33,девушки!$G$6:$H$110,2)</f>
        <v>0</v>
      </c>
      <c r="G33" s="46">
        <f t="shared" si="1"/>
        <v>0</v>
      </c>
      <c r="H33" s="46">
        <f t="shared" si="0"/>
        <v>4</v>
      </c>
    </row>
    <row r="34" spans="1:8">
      <c r="A34" s="44">
        <f>'Протокол старт-финиш'!B199</f>
        <v>0</v>
      </c>
      <c r="B34" s="45" t="str">
        <f>'Протокол старт-финиш'!O199</f>
        <v>КОМАНДА 8</v>
      </c>
      <c r="C34" s="1"/>
      <c r="D34" s="36">
        <f>VLOOKUP(C34,девушки!$C$6:$D$110,2)</f>
        <v>0</v>
      </c>
      <c r="E34" s="1"/>
      <c r="F34" s="36">
        <f>VLOOKUP(E34,девушки!$G$6:$H$110,2)</f>
        <v>0</v>
      </c>
      <c r="G34" s="46">
        <f t="shared" si="1"/>
        <v>0</v>
      </c>
      <c r="H34" s="46">
        <f t="shared" si="0"/>
        <v>4</v>
      </c>
    </row>
    <row r="35" spans="1:8">
      <c r="A35" s="44">
        <f>'Протокол старт-финиш'!B200</f>
        <v>0</v>
      </c>
      <c r="B35" s="45" t="str">
        <f>'Протокол старт-финиш'!O200</f>
        <v>КОМАНДА 8</v>
      </c>
      <c r="C35" s="1"/>
      <c r="D35" s="36">
        <f>VLOOKUP(C35,девушки!$C$6:$D$110,2)</f>
        <v>0</v>
      </c>
      <c r="E35" s="1"/>
      <c r="F35" s="36">
        <f>VLOOKUP(E35,девушки!$G$6:$H$110,2)</f>
        <v>0</v>
      </c>
      <c r="G35" s="46">
        <f t="shared" si="1"/>
        <v>0</v>
      </c>
      <c r="H35" s="46">
        <f t="shared" si="0"/>
        <v>4</v>
      </c>
    </row>
    <row r="36" spans="1:8">
      <c r="A36" s="44">
        <f>'Протокол старт-финиш'!B201</f>
        <v>0</v>
      </c>
      <c r="B36" s="45" t="str">
        <f>'Протокол старт-финиш'!O201</f>
        <v>КОМАНДА 8</v>
      </c>
      <c r="C36" s="1"/>
      <c r="D36" s="36">
        <f>VLOOKUP(C36,девушки!$C$6:$D$110,2)</f>
        <v>0</v>
      </c>
      <c r="E36" s="1"/>
      <c r="F36" s="36">
        <f>VLOOKUP(E36,девушки!$G$6:$H$110,2)</f>
        <v>0</v>
      </c>
      <c r="G36" s="46">
        <f t="shared" si="1"/>
        <v>0</v>
      </c>
      <c r="H36" s="46">
        <f t="shared" si="0"/>
        <v>4</v>
      </c>
    </row>
    <row r="37" spans="1:8">
      <c r="A37" s="44">
        <f>'Протокол старт-финиш'!B225</f>
        <v>0</v>
      </c>
      <c r="B37" s="45" t="str">
        <f>'Протокол старт-финиш'!O224</f>
        <v>КОМАНДА 9</v>
      </c>
      <c r="C37" s="1"/>
      <c r="D37" s="36">
        <f>VLOOKUP(C37,девушки!$C$6:$D$110,2)</f>
        <v>0</v>
      </c>
      <c r="E37" s="1"/>
      <c r="F37" s="36">
        <f>VLOOKUP(E37,девушки!$G$6:$H$110,2)</f>
        <v>0</v>
      </c>
      <c r="G37" s="46">
        <f t="shared" si="1"/>
        <v>0</v>
      </c>
      <c r="H37" s="46">
        <f t="shared" si="0"/>
        <v>4</v>
      </c>
    </row>
    <row r="38" spans="1:8">
      <c r="A38" s="44">
        <f>'Протокол старт-финиш'!B226</f>
        <v>0</v>
      </c>
      <c r="B38" s="45" t="str">
        <f>'Протокол старт-финиш'!O225</f>
        <v>КОМАНДА 9</v>
      </c>
      <c r="C38" s="1"/>
      <c r="D38" s="36">
        <f>VLOOKUP(C38,девушки!$C$6:$D$110,2)</f>
        <v>0</v>
      </c>
      <c r="E38" s="1"/>
      <c r="F38" s="36">
        <f>VLOOKUP(E38,девушки!$G$6:$H$110,2)</f>
        <v>0</v>
      </c>
      <c r="G38" s="46">
        <f t="shared" si="1"/>
        <v>0</v>
      </c>
      <c r="H38" s="46">
        <f t="shared" si="0"/>
        <v>4</v>
      </c>
    </row>
    <row r="39" spans="1:8">
      <c r="A39" s="44">
        <f>'Протокол старт-финиш'!B227</f>
        <v>0</v>
      </c>
      <c r="B39" s="45" t="str">
        <f>'Протокол старт-финиш'!O226</f>
        <v>КОМАНДА 9</v>
      </c>
      <c r="C39" s="1"/>
      <c r="D39" s="36">
        <f>VLOOKUP(C39,девушки!$C$6:$D$110,2)</f>
        <v>0</v>
      </c>
      <c r="E39" s="1"/>
      <c r="F39" s="36">
        <f>VLOOKUP(E39,девушки!$G$6:$H$110,2)</f>
        <v>0</v>
      </c>
      <c r="G39" s="46">
        <f t="shared" si="1"/>
        <v>0</v>
      </c>
      <c r="H39" s="46">
        <f t="shared" si="0"/>
        <v>4</v>
      </c>
    </row>
    <row r="40" spans="1:8">
      <c r="A40" s="44">
        <f>'Протокол старт-финиш'!B251</f>
        <v>0</v>
      </c>
      <c r="B40" s="45" t="str">
        <f>'Протокол старт-финиш'!O251</f>
        <v>КОМАНДА 10</v>
      </c>
      <c r="C40" s="1"/>
      <c r="D40" s="36">
        <f>VLOOKUP(C40,девушки!$C$6:$D$110,2)</f>
        <v>0</v>
      </c>
      <c r="E40" s="1"/>
      <c r="F40" s="36">
        <f>VLOOKUP(E40,девушки!$G$6:$H$110,2)</f>
        <v>0</v>
      </c>
      <c r="G40" s="46">
        <f t="shared" si="1"/>
        <v>0</v>
      </c>
      <c r="H40" s="46">
        <f t="shared" si="0"/>
        <v>4</v>
      </c>
    </row>
    <row r="41" spans="1:8">
      <c r="A41" s="44">
        <f>'Протокол старт-финиш'!B252</f>
        <v>0</v>
      </c>
      <c r="B41" s="45" t="str">
        <f>'Протокол старт-финиш'!O252</f>
        <v>КОМАНДА 10</v>
      </c>
      <c r="C41" s="1"/>
      <c r="D41" s="36">
        <f>VLOOKUP(C41,девушки!$C$6:$D$110,2)</f>
        <v>0</v>
      </c>
      <c r="E41" s="1"/>
      <c r="F41" s="36">
        <f>VLOOKUP(E41,девушки!$G$6:$H$110,2)</f>
        <v>0</v>
      </c>
      <c r="G41" s="46">
        <f t="shared" si="1"/>
        <v>0</v>
      </c>
      <c r="H41" s="46">
        <f t="shared" si="0"/>
        <v>4</v>
      </c>
    </row>
    <row r="42" spans="1:8">
      <c r="A42" s="44">
        <f>'Протокол старт-финиш'!B253</f>
        <v>0</v>
      </c>
      <c r="B42" s="45" t="str">
        <f>'Протокол старт-финиш'!O253</f>
        <v>КОМАНДА 10</v>
      </c>
      <c r="C42" s="1"/>
      <c r="D42" s="36">
        <f>VLOOKUP(C42,девушки!$C$6:$D$110,2)</f>
        <v>0</v>
      </c>
      <c r="E42" s="1"/>
      <c r="F42" s="36">
        <f>VLOOKUP(E42,девушки!$G$6:$H$110,2)</f>
        <v>0</v>
      </c>
      <c r="G42" s="46">
        <f t="shared" si="1"/>
        <v>0</v>
      </c>
      <c r="H42" s="46">
        <f t="shared" si="0"/>
        <v>4</v>
      </c>
    </row>
    <row r="43" spans="1:8">
      <c r="A43" s="44">
        <f>'Протокол старт-финиш'!B277</f>
        <v>0</v>
      </c>
      <c r="B43" s="45" t="str">
        <f>'Протокол старт-финиш'!O277</f>
        <v>КОМАНДА 11</v>
      </c>
      <c r="C43" s="1"/>
      <c r="D43" s="36">
        <f>VLOOKUP(C43,девушки!$C$6:$D$110,2)</f>
        <v>0</v>
      </c>
      <c r="E43" s="1"/>
      <c r="F43" s="36">
        <f>VLOOKUP(E43,девушки!$G$6:$H$110,2)</f>
        <v>0</v>
      </c>
      <c r="G43" s="46">
        <f t="shared" si="1"/>
        <v>0</v>
      </c>
      <c r="H43" s="46">
        <f t="shared" si="0"/>
        <v>4</v>
      </c>
    </row>
    <row r="44" spans="1:8">
      <c r="A44" s="44">
        <f>'Протокол старт-финиш'!B278</f>
        <v>0</v>
      </c>
      <c r="B44" s="45" t="str">
        <f>'Протокол старт-финиш'!O278</f>
        <v>КОМАНДА 11</v>
      </c>
      <c r="C44" s="1"/>
      <c r="D44" s="36">
        <f>VLOOKUP(C44,девушки!$C$6:$D$110,2)</f>
        <v>0</v>
      </c>
      <c r="E44" s="1"/>
      <c r="F44" s="36">
        <f>VLOOKUP(E44,девушки!$G$6:$H$110,2)</f>
        <v>0</v>
      </c>
      <c r="G44" s="46">
        <f t="shared" si="1"/>
        <v>0</v>
      </c>
      <c r="H44" s="46">
        <f t="shared" si="0"/>
        <v>4</v>
      </c>
    </row>
    <row r="45" spans="1:8">
      <c r="A45" s="44">
        <f>'Протокол старт-финиш'!B279</f>
        <v>0</v>
      </c>
      <c r="B45" s="45" t="str">
        <f>'Протокол старт-финиш'!O279</f>
        <v>КОМАНДА 11</v>
      </c>
      <c r="C45" s="1"/>
      <c r="D45" s="36">
        <f>VLOOKUP(C45,девушки!$C$6:$D$110,2)</f>
        <v>0</v>
      </c>
      <c r="E45" s="1"/>
      <c r="F45" s="36">
        <f>VLOOKUP(E45,девушки!$G$6:$H$110,2)</f>
        <v>0</v>
      </c>
      <c r="G45" s="46">
        <f t="shared" si="1"/>
        <v>0</v>
      </c>
      <c r="H45" s="46">
        <f t="shared" ref="H45:H69" si="2">SUMPRODUCT(--($G$13:$G$69+$E$13:$E$69/1000&gt;G45+E45/1000))+1</f>
        <v>4</v>
      </c>
    </row>
    <row r="46" spans="1:8">
      <c r="A46" s="44">
        <f>'Протокол старт-финиш'!B303</f>
        <v>0</v>
      </c>
      <c r="B46" s="45" t="str">
        <f>'Протокол старт-финиш'!O303</f>
        <v>КОМАНДА 12</v>
      </c>
      <c r="C46" s="1"/>
      <c r="D46" s="36">
        <f>VLOOKUP(C46,девушки!$C$6:$D$110,2)</f>
        <v>0</v>
      </c>
      <c r="E46" s="1"/>
      <c r="F46" s="36">
        <f>VLOOKUP(E46,девушки!$G$6:$H$110,2)</f>
        <v>0</v>
      </c>
      <c r="G46" s="46">
        <f t="shared" si="1"/>
        <v>0</v>
      </c>
      <c r="H46" s="46">
        <f t="shared" si="2"/>
        <v>4</v>
      </c>
    </row>
    <row r="47" spans="1:8">
      <c r="A47" s="44">
        <f>'Протокол старт-финиш'!B304</f>
        <v>0</v>
      </c>
      <c r="B47" s="45" t="str">
        <f>'Протокол старт-финиш'!O304</f>
        <v>КОМАНДА 12</v>
      </c>
      <c r="C47" s="1"/>
      <c r="D47" s="36">
        <f>VLOOKUP(C47,девушки!$C$6:$D$110,2)</f>
        <v>0</v>
      </c>
      <c r="E47" s="1"/>
      <c r="F47" s="36">
        <f>VLOOKUP(E47,девушки!$G$6:$H$110,2)</f>
        <v>0</v>
      </c>
      <c r="G47" s="46">
        <f t="shared" si="1"/>
        <v>0</v>
      </c>
      <c r="H47" s="46">
        <f t="shared" si="2"/>
        <v>4</v>
      </c>
    </row>
    <row r="48" spans="1:8">
      <c r="A48" s="44">
        <f>'Протокол старт-финиш'!B305</f>
        <v>0</v>
      </c>
      <c r="B48" s="45" t="str">
        <f>'Протокол старт-финиш'!O305</f>
        <v>КОМАНДА 12</v>
      </c>
      <c r="C48" s="1"/>
      <c r="D48" s="36">
        <f>VLOOKUP(C48,девушки!$C$6:$D$110,2)</f>
        <v>0</v>
      </c>
      <c r="E48" s="1"/>
      <c r="F48" s="36">
        <f>VLOOKUP(E48,девушки!$G$6:$H$110,2)</f>
        <v>0</v>
      </c>
      <c r="G48" s="46">
        <f t="shared" si="1"/>
        <v>0</v>
      </c>
      <c r="H48" s="46">
        <f t="shared" si="2"/>
        <v>4</v>
      </c>
    </row>
    <row r="49" spans="1:8">
      <c r="A49" s="44">
        <f>'Протокол старт-финиш'!B329</f>
        <v>0</v>
      </c>
      <c r="B49" s="45" t="str">
        <f>'Протокол старт-финиш'!O329</f>
        <v>КОМАНДА 13</v>
      </c>
      <c r="C49" s="1"/>
      <c r="D49" s="36">
        <f>VLOOKUP(C49,девушки!$C$6:$D$110,2)</f>
        <v>0</v>
      </c>
      <c r="E49" s="1"/>
      <c r="F49" s="36">
        <f>VLOOKUP(E49,девушки!$G$6:$H$110,2)</f>
        <v>0</v>
      </c>
      <c r="G49" s="46">
        <f t="shared" si="1"/>
        <v>0</v>
      </c>
      <c r="H49" s="46">
        <f t="shared" si="2"/>
        <v>4</v>
      </c>
    </row>
    <row r="50" spans="1:8">
      <c r="A50" s="44">
        <f>'Протокол старт-финиш'!B330</f>
        <v>0</v>
      </c>
      <c r="B50" s="45" t="str">
        <f>'Протокол старт-финиш'!O330</f>
        <v>КОМАНДА 13</v>
      </c>
      <c r="C50" s="1"/>
      <c r="D50" s="36">
        <f>VLOOKUP(C50,девушки!$C$6:$D$110,2)</f>
        <v>0</v>
      </c>
      <c r="E50" s="1"/>
      <c r="F50" s="36">
        <f>VLOOKUP(E50,девушки!$G$6:$H$110,2)</f>
        <v>0</v>
      </c>
      <c r="G50" s="46">
        <f t="shared" si="1"/>
        <v>0</v>
      </c>
      <c r="H50" s="46">
        <f t="shared" si="2"/>
        <v>4</v>
      </c>
    </row>
    <row r="51" spans="1:8">
      <c r="A51" s="44">
        <f>'Протокол старт-финиш'!B331</f>
        <v>0</v>
      </c>
      <c r="B51" s="45" t="str">
        <f>'Протокол старт-финиш'!O331</f>
        <v>КОМАНДА 13</v>
      </c>
      <c r="C51" s="1"/>
      <c r="D51" s="36">
        <f>VLOOKUP(C51,девушки!$C$6:$D$110,2)</f>
        <v>0</v>
      </c>
      <c r="E51" s="1"/>
      <c r="F51" s="36">
        <f>VLOOKUP(E51,девушки!$G$6:$H$110,2)</f>
        <v>0</v>
      </c>
      <c r="G51" s="46">
        <f t="shared" si="1"/>
        <v>0</v>
      </c>
      <c r="H51" s="46">
        <f t="shared" si="2"/>
        <v>4</v>
      </c>
    </row>
    <row r="52" spans="1:8">
      <c r="A52" s="44">
        <f>'Протокол старт-финиш'!B355</f>
        <v>0</v>
      </c>
      <c r="B52" s="45" t="str">
        <f>'Протокол старт-финиш'!O355</f>
        <v>КОМАНДА 14</v>
      </c>
      <c r="C52" s="1"/>
      <c r="D52" s="36">
        <f>VLOOKUP(C52,девушки!$C$6:$D$110,2)</f>
        <v>0</v>
      </c>
      <c r="E52" s="1"/>
      <c r="F52" s="36">
        <f>VLOOKUP(E52,девушки!$G$6:$H$110,2)</f>
        <v>0</v>
      </c>
      <c r="G52" s="46">
        <f t="shared" si="1"/>
        <v>0</v>
      </c>
      <c r="H52" s="46">
        <f t="shared" si="2"/>
        <v>4</v>
      </c>
    </row>
    <row r="53" spans="1:8">
      <c r="A53" s="44">
        <f>'Протокол старт-финиш'!B356</f>
        <v>0</v>
      </c>
      <c r="B53" s="45" t="str">
        <f>'Протокол старт-финиш'!O356</f>
        <v>КОМАНДА 14</v>
      </c>
      <c r="C53" s="1"/>
      <c r="D53" s="36">
        <f>VLOOKUP(C53,девушки!$C$6:$D$110,2)</f>
        <v>0</v>
      </c>
      <c r="E53" s="1"/>
      <c r="F53" s="36">
        <f>VLOOKUP(E53,девушки!$G$6:$H$110,2)</f>
        <v>0</v>
      </c>
      <c r="G53" s="46">
        <f t="shared" si="1"/>
        <v>0</v>
      </c>
      <c r="H53" s="46">
        <f t="shared" si="2"/>
        <v>4</v>
      </c>
    </row>
    <row r="54" spans="1:8">
      <c r="A54" s="44">
        <f>'Протокол старт-финиш'!B357</f>
        <v>0</v>
      </c>
      <c r="B54" s="45" t="str">
        <f>'Протокол старт-финиш'!O357</f>
        <v>КОМАНДА 14</v>
      </c>
      <c r="C54" s="1"/>
      <c r="D54" s="36">
        <f>VLOOKUP(C54,девушки!$C$6:$D$110,2)</f>
        <v>0</v>
      </c>
      <c r="E54" s="1"/>
      <c r="F54" s="36">
        <f>VLOOKUP(E54,девушки!$G$6:$H$110,2)</f>
        <v>0</v>
      </c>
      <c r="G54" s="46">
        <f t="shared" si="1"/>
        <v>0</v>
      </c>
      <c r="H54" s="46">
        <f t="shared" si="2"/>
        <v>4</v>
      </c>
    </row>
    <row r="55" spans="1:8">
      <c r="A55" s="44">
        <f>'Протокол старт-финиш'!B381</f>
        <v>0</v>
      </c>
      <c r="B55" s="45" t="str">
        <f>'Протокол старт-финиш'!O381</f>
        <v>КОМАНДА 15</v>
      </c>
      <c r="C55" s="1"/>
      <c r="D55" s="36">
        <f>VLOOKUP(C55,девушки!$C$6:$D$110,2)</f>
        <v>0</v>
      </c>
      <c r="E55" s="1"/>
      <c r="F55" s="36">
        <f>VLOOKUP(E55,девушки!$G$6:$H$110,2)</f>
        <v>0</v>
      </c>
      <c r="G55" s="46">
        <f t="shared" si="1"/>
        <v>0</v>
      </c>
      <c r="H55" s="46">
        <f t="shared" si="2"/>
        <v>4</v>
      </c>
    </row>
    <row r="56" spans="1:8">
      <c r="A56" s="44">
        <f>'Протокол старт-финиш'!B382</f>
        <v>0</v>
      </c>
      <c r="B56" s="45" t="str">
        <f>'Протокол старт-финиш'!O382</f>
        <v>КОМАНДА 15</v>
      </c>
      <c r="C56" s="1"/>
      <c r="D56" s="36">
        <f>VLOOKUP(C56,девушки!$C$6:$D$110,2)</f>
        <v>0</v>
      </c>
      <c r="E56" s="1"/>
      <c r="F56" s="36">
        <f>VLOOKUP(E56,девушки!$G$6:$H$110,2)</f>
        <v>0</v>
      </c>
      <c r="G56" s="46">
        <f t="shared" si="1"/>
        <v>0</v>
      </c>
      <c r="H56" s="46">
        <f t="shared" si="2"/>
        <v>4</v>
      </c>
    </row>
    <row r="57" spans="1:8">
      <c r="A57" s="44">
        <f>'Протокол старт-финиш'!B383</f>
        <v>0</v>
      </c>
      <c r="B57" s="45" t="str">
        <f>'Протокол старт-финиш'!O383</f>
        <v>КОМАНДА 15</v>
      </c>
      <c r="C57" s="1"/>
      <c r="D57" s="36">
        <f>VLOOKUP(C57,девушки!$C$6:$D$110,2)</f>
        <v>0</v>
      </c>
      <c r="E57" s="1"/>
      <c r="F57" s="36">
        <f>VLOOKUP(E57,девушки!$G$6:$H$110,2)</f>
        <v>0</v>
      </c>
      <c r="G57" s="46">
        <f t="shared" si="1"/>
        <v>0</v>
      </c>
      <c r="H57" s="46">
        <f t="shared" si="2"/>
        <v>4</v>
      </c>
    </row>
    <row r="58" spans="1:8">
      <c r="A58" s="44">
        <f>'Протокол старт-финиш'!B407</f>
        <v>0</v>
      </c>
      <c r="B58" s="45" t="str">
        <f>'Протокол старт-финиш'!O407</f>
        <v>КОМАНДА 16</v>
      </c>
      <c r="C58" s="1"/>
      <c r="D58" s="36">
        <f>VLOOKUP(C58,девушки!$C$6:$D$110,2)</f>
        <v>0</v>
      </c>
      <c r="E58" s="1"/>
      <c r="F58" s="36">
        <f>VLOOKUP(E58,девушки!$G$6:$H$110,2)</f>
        <v>0</v>
      </c>
      <c r="G58" s="46">
        <f t="shared" si="1"/>
        <v>0</v>
      </c>
      <c r="H58" s="46">
        <f t="shared" si="2"/>
        <v>4</v>
      </c>
    </row>
    <row r="59" spans="1:8">
      <c r="A59" s="44">
        <f>'Протокол старт-финиш'!B408</f>
        <v>0</v>
      </c>
      <c r="B59" s="45" t="str">
        <f>'Протокол старт-финиш'!O408</f>
        <v>КОМАНДА 16</v>
      </c>
      <c r="C59" s="1"/>
      <c r="D59" s="36">
        <f>VLOOKUP(C59,девушки!$C$6:$D$110,2)</f>
        <v>0</v>
      </c>
      <c r="E59" s="1"/>
      <c r="F59" s="36">
        <f>VLOOKUP(E59,девушки!$G$6:$H$110,2)</f>
        <v>0</v>
      </c>
      <c r="G59" s="46">
        <f t="shared" si="1"/>
        <v>0</v>
      </c>
      <c r="H59" s="46">
        <f t="shared" si="2"/>
        <v>4</v>
      </c>
    </row>
    <row r="60" spans="1:8">
      <c r="A60" s="44">
        <f>'Протокол старт-финиш'!B409</f>
        <v>0</v>
      </c>
      <c r="B60" s="45" t="str">
        <f>'Протокол старт-финиш'!O409</f>
        <v>КОМАНДА 16</v>
      </c>
      <c r="C60" s="1"/>
      <c r="D60" s="36">
        <f>VLOOKUP(C60,девушки!$C$6:$D$110,2)</f>
        <v>0</v>
      </c>
      <c r="E60" s="1"/>
      <c r="F60" s="36">
        <f>VLOOKUP(E60,девушки!$G$6:$H$110,2)</f>
        <v>0</v>
      </c>
      <c r="G60" s="46">
        <f t="shared" si="1"/>
        <v>0</v>
      </c>
      <c r="H60" s="46">
        <f t="shared" si="2"/>
        <v>4</v>
      </c>
    </row>
    <row r="61" spans="1:8">
      <c r="A61" s="44">
        <f>'Протокол старт-финиш'!B433</f>
        <v>0</v>
      </c>
      <c r="B61" s="45" t="str">
        <f>'Протокол старт-финиш'!O433</f>
        <v>КОМАНДА 17</v>
      </c>
      <c r="C61" s="1"/>
      <c r="D61" s="36">
        <f>VLOOKUP(C61,девушки!$C$6:$D$110,2)</f>
        <v>0</v>
      </c>
      <c r="E61" s="1"/>
      <c r="F61" s="36">
        <f>VLOOKUP(E61,девушки!$G$6:$H$110,2)</f>
        <v>0</v>
      </c>
      <c r="G61" s="46">
        <f t="shared" si="1"/>
        <v>0</v>
      </c>
      <c r="H61" s="46">
        <f t="shared" si="2"/>
        <v>4</v>
      </c>
    </row>
    <row r="62" spans="1:8">
      <c r="A62" s="44">
        <f>'Протокол старт-финиш'!B434</f>
        <v>0</v>
      </c>
      <c r="B62" s="45" t="str">
        <f>'Протокол старт-финиш'!O434</f>
        <v>КОМАНДА 17</v>
      </c>
      <c r="C62" s="1"/>
      <c r="D62" s="36">
        <f>VLOOKUP(C62,девушки!$C$6:$D$110,2)</f>
        <v>0</v>
      </c>
      <c r="E62" s="1"/>
      <c r="F62" s="36">
        <f>VLOOKUP(E62,девушки!$G$6:$H$110,2)</f>
        <v>0</v>
      </c>
      <c r="G62" s="46">
        <f t="shared" si="1"/>
        <v>0</v>
      </c>
      <c r="H62" s="46">
        <f t="shared" si="2"/>
        <v>4</v>
      </c>
    </row>
    <row r="63" spans="1:8">
      <c r="A63" s="44">
        <f>'Протокол старт-финиш'!B435</f>
        <v>0</v>
      </c>
      <c r="B63" s="45" t="str">
        <f>'Протокол старт-финиш'!O435</f>
        <v>КОМАНДА 17</v>
      </c>
      <c r="C63" s="1"/>
      <c r="D63" s="36">
        <f>VLOOKUP(C63,девушки!$C$6:$D$110,2)</f>
        <v>0</v>
      </c>
      <c r="E63" s="1"/>
      <c r="F63" s="36">
        <f>VLOOKUP(E63,девушки!$G$6:$H$110,2)</f>
        <v>0</v>
      </c>
      <c r="G63" s="46">
        <f t="shared" si="1"/>
        <v>0</v>
      </c>
      <c r="H63" s="46">
        <f t="shared" si="2"/>
        <v>4</v>
      </c>
    </row>
    <row r="64" spans="1:8">
      <c r="A64" s="44">
        <f>'Протокол старт-финиш'!B459</f>
        <v>0</v>
      </c>
      <c r="B64" s="45" t="str">
        <f>'Протокол старт-финиш'!O459</f>
        <v>КОМАНДА 18</v>
      </c>
      <c r="C64" s="1"/>
      <c r="D64" s="36">
        <f>VLOOKUP(C64,девушки!$C$6:$D$110,2)</f>
        <v>0</v>
      </c>
      <c r="E64" s="1"/>
      <c r="F64" s="36">
        <f>VLOOKUP(E64,девушки!$G$6:$H$110,2)</f>
        <v>0</v>
      </c>
      <c r="G64" s="46">
        <f t="shared" si="1"/>
        <v>0</v>
      </c>
      <c r="H64" s="46">
        <f t="shared" si="2"/>
        <v>4</v>
      </c>
    </row>
    <row r="65" spans="1:8">
      <c r="A65" s="44">
        <f>'Протокол старт-финиш'!B460</f>
        <v>0</v>
      </c>
      <c r="B65" s="45" t="str">
        <f>'Протокол старт-финиш'!O460</f>
        <v>КОМАНДА 18</v>
      </c>
      <c r="C65" s="1"/>
      <c r="D65" s="36">
        <f>VLOOKUP(C65,девушки!$C$6:$D$110,2)</f>
        <v>0</v>
      </c>
      <c r="E65" s="1"/>
      <c r="F65" s="36">
        <f>VLOOKUP(E65,девушки!$G$6:$H$110,2)</f>
        <v>0</v>
      </c>
      <c r="G65" s="46">
        <f t="shared" si="1"/>
        <v>0</v>
      </c>
      <c r="H65" s="46">
        <f t="shared" si="2"/>
        <v>4</v>
      </c>
    </row>
    <row r="66" spans="1:8">
      <c r="A66" s="44">
        <f>'Протокол старт-финиш'!B461</f>
        <v>0</v>
      </c>
      <c r="B66" s="45" t="str">
        <f>'Протокол старт-финиш'!O461</f>
        <v>КОМАНДА 18</v>
      </c>
      <c r="C66" s="1"/>
      <c r="D66" s="36">
        <f>VLOOKUP(C66,девушки!$C$6:$D$110,2)</f>
        <v>0</v>
      </c>
      <c r="E66" s="1"/>
      <c r="F66" s="36">
        <f>VLOOKUP(E66,девушки!$G$6:$H$110,2)</f>
        <v>0</v>
      </c>
      <c r="G66" s="46">
        <f t="shared" si="1"/>
        <v>0</v>
      </c>
      <c r="H66" s="46">
        <f t="shared" si="2"/>
        <v>4</v>
      </c>
    </row>
    <row r="67" spans="1:8">
      <c r="A67" s="44">
        <f>'Протокол старт-финиш'!B485</f>
        <v>0</v>
      </c>
      <c r="B67" s="45" t="str">
        <f>'Протокол старт-финиш'!O485</f>
        <v>КОМАНДА 19</v>
      </c>
      <c r="C67" s="1"/>
      <c r="D67" s="36">
        <f>VLOOKUP(C67,девушки!$C$6:$D$110,2)</f>
        <v>0</v>
      </c>
      <c r="E67" s="1"/>
      <c r="F67" s="36">
        <f>VLOOKUP(E67,девушки!$G$6:$H$110,2)</f>
        <v>0</v>
      </c>
      <c r="G67" s="46">
        <f t="shared" si="1"/>
        <v>0</v>
      </c>
      <c r="H67" s="46">
        <f t="shared" si="2"/>
        <v>4</v>
      </c>
    </row>
    <row r="68" spans="1:8">
      <c r="A68" s="44">
        <f>'Протокол старт-финиш'!B486</f>
        <v>0</v>
      </c>
      <c r="B68" s="45" t="str">
        <f>'Протокол старт-финиш'!O486</f>
        <v>КОМАНДА 19</v>
      </c>
      <c r="C68" s="1"/>
      <c r="D68" s="36">
        <f>VLOOKUP(C68,девушки!$C$6:$D$110,2)</f>
        <v>0</v>
      </c>
      <c r="E68" s="1"/>
      <c r="F68" s="36">
        <f>VLOOKUP(E68,девушки!$G$6:$H$110,2)</f>
        <v>0</v>
      </c>
      <c r="G68" s="46">
        <f t="shared" si="1"/>
        <v>0</v>
      </c>
      <c r="H68" s="46">
        <f t="shared" si="2"/>
        <v>4</v>
      </c>
    </row>
    <row r="69" spans="1:8">
      <c r="A69" s="44">
        <f>'Протокол старт-финиш'!B487</f>
        <v>0</v>
      </c>
      <c r="B69" s="45" t="str">
        <f>'Протокол старт-финиш'!O487</f>
        <v>КОМАНДА 19</v>
      </c>
      <c r="C69" s="1"/>
      <c r="D69" s="36">
        <f>VLOOKUP(C69,девушки!$C$6:$D$110,2)</f>
        <v>0</v>
      </c>
      <c r="E69" s="1"/>
      <c r="F69" s="36">
        <f>VLOOKUP(E69,девушки!$G$6:$H$110,2)</f>
        <v>0</v>
      </c>
      <c r="G69" s="46">
        <f t="shared" si="1"/>
        <v>0</v>
      </c>
      <c r="H69" s="46">
        <f t="shared" si="2"/>
        <v>4</v>
      </c>
    </row>
    <row r="72" spans="1:8" ht="18.75">
      <c r="A72" s="34" t="s">
        <v>134</v>
      </c>
    </row>
    <row r="75" spans="1:8" ht="18.75">
      <c r="A75" s="34" t="s">
        <v>135</v>
      </c>
    </row>
  </sheetData>
  <mergeCells count="13">
    <mergeCell ref="A11:A12"/>
    <mergeCell ref="C11:D11"/>
    <mergeCell ref="E11:F11"/>
    <mergeCell ref="G11:G12"/>
    <mergeCell ref="H11:H12"/>
    <mergeCell ref="B11:B12"/>
    <mergeCell ref="A8:B8"/>
    <mergeCell ref="A9:B9"/>
    <mergeCell ref="A1:H1"/>
    <mergeCell ref="A3:H3"/>
    <mergeCell ref="A6:H6"/>
    <mergeCell ref="A5:H5"/>
    <mergeCell ref="A7:H7"/>
  </mergeCells>
  <pageMargins left="0.25" right="0.21875" top="0.5625" bottom="0.44791666666666669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view="pageLayout" topLeftCell="A22" zoomScaleNormal="100" workbookViewId="0">
      <selection activeCell="A9" sqref="A9"/>
    </sheetView>
  </sheetViews>
  <sheetFormatPr defaultRowHeight="15.75"/>
  <cols>
    <col min="1" max="1" width="47" customWidth="1"/>
    <col min="2" max="2" width="14.625" customWidth="1"/>
    <col min="3" max="3" width="14.25" customWidth="1"/>
  </cols>
  <sheetData>
    <row r="1" spans="1:14" ht="56.25" customHeight="1">
      <c r="A1" s="66" t="s">
        <v>279</v>
      </c>
      <c r="B1" s="67"/>
      <c r="C1" s="67"/>
      <c r="D1" s="41"/>
      <c r="E1" s="41"/>
      <c r="F1" s="41"/>
      <c r="G1" s="41"/>
      <c r="H1" s="41"/>
      <c r="I1" s="41"/>
      <c r="J1" s="41"/>
      <c r="K1" s="41"/>
      <c r="L1" s="41"/>
      <c r="M1" s="41"/>
      <c r="N1" s="4"/>
    </row>
    <row r="2" spans="1:14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"/>
    </row>
    <row r="3" spans="1:14" ht="37.5" customHeight="1">
      <c r="A3" s="92" t="s">
        <v>276</v>
      </c>
      <c r="B3" s="79"/>
      <c r="C3" s="79"/>
      <c r="D3" s="4"/>
      <c r="E3" s="4"/>
      <c r="F3" s="4"/>
      <c r="G3" s="4"/>
      <c r="H3" s="4"/>
      <c r="I3" s="4"/>
      <c r="J3" s="4"/>
      <c r="K3" s="4"/>
      <c r="L3" s="4"/>
      <c r="M3" s="4"/>
      <c r="N3" s="2"/>
    </row>
    <row r="4" spans="1:14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</row>
    <row r="5" spans="1:14" ht="18.75">
      <c r="A5" s="79" t="s">
        <v>156</v>
      </c>
      <c r="B5" s="79"/>
      <c r="C5" s="79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8.75">
      <c r="A6" s="90" t="s">
        <v>273</v>
      </c>
      <c r="B6" s="90"/>
      <c r="C6" s="9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.75">
      <c r="A7" s="90" t="s">
        <v>255</v>
      </c>
      <c r="B7" s="90"/>
      <c r="C7" s="90"/>
      <c r="D7" s="4"/>
      <c r="E7" s="4"/>
      <c r="F7" s="4"/>
      <c r="G7" s="4"/>
      <c r="H7" s="4"/>
      <c r="I7" s="4"/>
      <c r="J7" s="4"/>
      <c r="K7" s="4"/>
      <c r="L7" s="4"/>
      <c r="M7" s="4"/>
      <c r="N7" s="3"/>
    </row>
    <row r="8" spans="1:14">
      <c r="A8" s="42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43" t="s">
        <v>278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1" spans="1:14" ht="63.75" customHeight="1">
      <c r="A11" s="15" t="s">
        <v>136</v>
      </c>
      <c r="B11" s="12" t="s">
        <v>9</v>
      </c>
      <c r="C11" s="15" t="s">
        <v>18</v>
      </c>
    </row>
    <row r="12" spans="1:14" ht="18.75">
      <c r="A12" s="39" t="str">
        <f>'Протокол старт-финиш'!A10</f>
        <v>КОМАНДА 1 МБОУ СОШ  № 12</v>
      </c>
      <c r="B12" s="37">
        <f ca="1">'Протокол старт-финиш'!M14</f>
        <v>453</v>
      </c>
      <c r="C12" s="38">
        <f t="shared" ref="C12:C30" ca="1" si="0">RANK(B12,$B$12:$B$30,0)</f>
        <v>1</v>
      </c>
    </row>
    <row r="13" spans="1:14" ht="18.75">
      <c r="A13" s="39" t="str">
        <f>'Протокол старт-финиш'!A36</f>
        <v>КОМАНДА 2</v>
      </c>
      <c r="B13" s="37">
        <f ca="1">'Протокол старт-финиш'!M40</f>
        <v>100</v>
      </c>
      <c r="C13" s="38">
        <f t="shared" ca="1" si="0"/>
        <v>2</v>
      </c>
    </row>
    <row r="14" spans="1:14" ht="18.75">
      <c r="A14" s="39" t="str">
        <f>'Протокол старт-финиш'!A62</f>
        <v>КОМАНДА 3</v>
      </c>
      <c r="B14" s="37">
        <f ca="1">'Протокол старт-финиш'!M66</f>
        <v>0</v>
      </c>
      <c r="C14" s="38">
        <f t="shared" ca="1" si="0"/>
        <v>4</v>
      </c>
    </row>
    <row r="15" spans="1:14" ht="18.75">
      <c r="A15" s="39" t="str">
        <f>'Протокол старт-финиш'!A88</f>
        <v>КОМАНДА 4</v>
      </c>
      <c r="B15" s="37">
        <f ca="1">'Протокол старт-финиш'!M92</f>
        <v>0</v>
      </c>
      <c r="C15" s="38">
        <f t="shared" ca="1" si="0"/>
        <v>4</v>
      </c>
    </row>
    <row r="16" spans="1:14" ht="18.75">
      <c r="A16" s="39" t="str">
        <f>'Протокол старт-финиш'!A114</f>
        <v>КОМАНДА 5</v>
      </c>
      <c r="B16" s="37">
        <f ca="1">'Протокол старт-финиш'!M118</f>
        <v>0</v>
      </c>
      <c r="C16" s="38">
        <f t="shared" ca="1" si="0"/>
        <v>4</v>
      </c>
    </row>
    <row r="17" spans="1:3" ht="18.75">
      <c r="A17" s="39" t="str">
        <f>'Протокол старт-финиш'!A140</f>
        <v>КОМАНДА 6</v>
      </c>
      <c r="B17" s="37">
        <f ca="1">'Протокол старт-финиш'!M144</f>
        <v>0</v>
      </c>
      <c r="C17" s="38">
        <f t="shared" ca="1" si="0"/>
        <v>4</v>
      </c>
    </row>
    <row r="18" spans="1:3" ht="18.75">
      <c r="A18" s="39" t="str">
        <f>'Протокол старт-финиш'!A166</f>
        <v>КОМАНДА 7</v>
      </c>
      <c r="B18" s="37">
        <f ca="1">'Протокол старт-финиш'!M170</f>
        <v>0</v>
      </c>
      <c r="C18" s="38">
        <f t="shared" ca="1" si="0"/>
        <v>4</v>
      </c>
    </row>
    <row r="19" spans="1:3" ht="18.75">
      <c r="A19" s="39" t="str">
        <f>'Протокол старт-финиш'!A192</f>
        <v>КОМАНДА 8</v>
      </c>
      <c r="B19" s="37">
        <f ca="1">'Протокол старт-финиш'!M196</f>
        <v>0</v>
      </c>
      <c r="C19" s="38">
        <f t="shared" ca="1" si="0"/>
        <v>4</v>
      </c>
    </row>
    <row r="20" spans="1:3" ht="18.75">
      <c r="A20" s="39" t="str">
        <f>'Протокол старт-финиш'!A218</f>
        <v>КОМАНДА 9</v>
      </c>
      <c r="B20" s="37">
        <f ca="1">'Протокол старт-финиш'!M222</f>
        <v>100</v>
      </c>
      <c r="C20" s="38">
        <f t="shared" ca="1" si="0"/>
        <v>2</v>
      </c>
    </row>
    <row r="21" spans="1:3" ht="18.75">
      <c r="A21" s="39" t="str">
        <f>'Протокол старт-финиш'!A244</f>
        <v>КОМАНДА 10</v>
      </c>
      <c r="B21" s="37">
        <f ca="1">'Протокол старт-финиш'!M248</f>
        <v>0</v>
      </c>
      <c r="C21" s="38">
        <f t="shared" ca="1" si="0"/>
        <v>4</v>
      </c>
    </row>
    <row r="22" spans="1:3" ht="18.75">
      <c r="A22" s="39" t="str">
        <f>'Протокол старт-финиш'!A270</f>
        <v>КОМАНДА 11</v>
      </c>
      <c r="B22" s="37">
        <f ca="1">'Протокол старт-финиш'!M274</f>
        <v>0</v>
      </c>
      <c r="C22" s="38">
        <f t="shared" ca="1" si="0"/>
        <v>4</v>
      </c>
    </row>
    <row r="23" spans="1:3" ht="18.75">
      <c r="A23" s="39" t="str">
        <f>'Протокол старт-финиш'!A296</f>
        <v>КОМАНДА 12</v>
      </c>
      <c r="B23" s="37">
        <f ca="1">'Протокол старт-финиш'!M300</f>
        <v>0</v>
      </c>
      <c r="C23" s="38">
        <f t="shared" ca="1" si="0"/>
        <v>4</v>
      </c>
    </row>
    <row r="24" spans="1:3" ht="18.75">
      <c r="A24" s="39" t="str">
        <f>'Протокол старт-финиш'!A322</f>
        <v>КОМАНДА 13</v>
      </c>
      <c r="B24" s="37">
        <f ca="1">'Протокол старт-финиш'!M326</f>
        <v>0</v>
      </c>
      <c r="C24" s="38">
        <f t="shared" ca="1" si="0"/>
        <v>4</v>
      </c>
    </row>
    <row r="25" spans="1:3" ht="18.75">
      <c r="A25" s="39" t="str">
        <f>'Протокол старт-финиш'!A348</f>
        <v>КОМАНДА 14</v>
      </c>
      <c r="B25" s="37">
        <f ca="1">'Протокол старт-финиш'!M352</f>
        <v>0</v>
      </c>
      <c r="C25" s="38">
        <f t="shared" ca="1" si="0"/>
        <v>4</v>
      </c>
    </row>
    <row r="26" spans="1:3" ht="18.75">
      <c r="A26" s="39" t="str">
        <f>'Протокол старт-финиш'!A374</f>
        <v>КОМАНДА 15</v>
      </c>
      <c r="B26" s="37">
        <f ca="1">'Протокол старт-финиш'!M378</f>
        <v>0</v>
      </c>
      <c r="C26" s="38">
        <f t="shared" ca="1" si="0"/>
        <v>4</v>
      </c>
    </row>
    <row r="27" spans="1:3" ht="18.75">
      <c r="A27" s="39" t="str">
        <f>'Протокол старт-финиш'!A400</f>
        <v>КОМАНДА 16</v>
      </c>
      <c r="B27" s="37">
        <f ca="1">'Протокол старт-финиш'!M404</f>
        <v>0</v>
      </c>
      <c r="C27" s="38">
        <f t="shared" ca="1" si="0"/>
        <v>4</v>
      </c>
    </row>
    <row r="28" spans="1:3" ht="18.75">
      <c r="A28" s="39" t="str">
        <f>'Протокол старт-финиш'!A426</f>
        <v>КОМАНДА 17</v>
      </c>
      <c r="B28" s="37">
        <f ca="1">'Протокол старт-финиш'!M430</f>
        <v>0</v>
      </c>
      <c r="C28" s="38">
        <f t="shared" ca="1" si="0"/>
        <v>4</v>
      </c>
    </row>
    <row r="29" spans="1:3" ht="18.75">
      <c r="A29" s="39" t="str">
        <f>'Протокол старт-финиш'!A452</f>
        <v>КОМАНДА 18</v>
      </c>
      <c r="B29" s="37">
        <f ca="1">'Протокол старт-финиш'!M456</f>
        <v>0</v>
      </c>
      <c r="C29" s="38">
        <f t="shared" ca="1" si="0"/>
        <v>4</v>
      </c>
    </row>
    <row r="30" spans="1:3" ht="18.75">
      <c r="A30" s="39" t="str">
        <f>'Протокол старт-финиш'!A478</f>
        <v>КОМАНДА 19</v>
      </c>
      <c r="B30" s="37">
        <f ca="1">'Протокол старт-финиш'!M482</f>
        <v>0</v>
      </c>
      <c r="C30" s="38">
        <f t="shared" ca="1" si="0"/>
        <v>4</v>
      </c>
    </row>
    <row r="33" spans="1:3" ht="18.75">
      <c r="A33" s="34" t="s">
        <v>134</v>
      </c>
      <c r="B33" s="93"/>
      <c r="C33" s="93"/>
    </row>
    <row r="36" spans="1:3" ht="18.75">
      <c r="A36" s="34" t="s">
        <v>135</v>
      </c>
      <c r="B36" s="93"/>
      <c r="C36" s="93"/>
    </row>
  </sheetData>
  <mergeCells count="7">
    <mergeCell ref="A3:C3"/>
    <mergeCell ref="B33:C33"/>
    <mergeCell ref="B36:C36"/>
    <mergeCell ref="A1:C1"/>
    <mergeCell ref="A5:C5"/>
    <mergeCell ref="A6:C6"/>
    <mergeCell ref="A7:C7"/>
  </mergeCells>
  <pageMargins left="0.89583333333333337" right="0.82291666666666663" top="0.52083333333333337" bottom="0.41666666666666669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view="pageLayout" topLeftCell="A37" zoomScaleNormal="100" workbookViewId="0">
      <selection activeCell="C8" sqref="C8"/>
    </sheetView>
  </sheetViews>
  <sheetFormatPr defaultRowHeight="15.75"/>
  <cols>
    <col min="1" max="1" width="46.875" customWidth="1"/>
    <col min="2" max="2" width="14.5" customWidth="1"/>
    <col min="3" max="3" width="14.25" customWidth="1"/>
  </cols>
  <sheetData>
    <row r="1" spans="1:14" ht="56.25" customHeight="1">
      <c r="A1" s="66" t="s">
        <v>279</v>
      </c>
      <c r="B1" s="67"/>
      <c r="C1" s="67"/>
      <c r="D1" s="41"/>
      <c r="E1" s="41"/>
      <c r="F1" s="41"/>
      <c r="G1" s="41"/>
      <c r="H1" s="41"/>
      <c r="I1" s="41"/>
      <c r="J1" s="41"/>
      <c r="K1" s="41"/>
      <c r="L1" s="41"/>
      <c r="M1" s="41"/>
      <c r="N1" s="4"/>
    </row>
    <row r="2" spans="1:14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"/>
    </row>
    <row r="3" spans="1:14" ht="37.5" customHeight="1">
      <c r="A3" s="92" t="s">
        <v>276</v>
      </c>
      <c r="B3" s="79"/>
      <c r="C3" s="79"/>
      <c r="D3" s="4"/>
      <c r="E3" s="4"/>
      <c r="F3" s="4"/>
      <c r="G3" s="4"/>
      <c r="H3" s="4"/>
      <c r="I3" s="4"/>
      <c r="J3" s="4"/>
      <c r="K3" s="4"/>
      <c r="L3" s="4"/>
      <c r="M3" s="4"/>
      <c r="N3" s="2"/>
    </row>
    <row r="4" spans="1:14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</row>
    <row r="5" spans="1:14" ht="18.75">
      <c r="A5" s="79" t="s">
        <v>261</v>
      </c>
      <c r="B5" s="79"/>
      <c r="C5" s="79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8.75">
      <c r="A6" s="90" t="s">
        <v>274</v>
      </c>
      <c r="B6" s="90"/>
      <c r="C6" s="90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.75">
      <c r="A7" s="90" t="s">
        <v>255</v>
      </c>
      <c r="B7" s="90"/>
      <c r="C7" s="90"/>
      <c r="D7" s="4"/>
      <c r="E7" s="4"/>
      <c r="F7" s="4"/>
      <c r="G7" s="4"/>
      <c r="H7" s="4"/>
      <c r="I7" s="4"/>
      <c r="J7" s="4"/>
      <c r="K7" s="4"/>
      <c r="L7" s="4"/>
      <c r="M7" s="4"/>
      <c r="N7" s="3"/>
    </row>
    <row r="8" spans="1:14">
      <c r="A8" s="42" t="s">
        <v>14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>
      <c r="A9" s="43" t="s">
        <v>278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1" spans="1:14" ht="63.75" customHeight="1">
      <c r="A11" s="15" t="s">
        <v>136</v>
      </c>
      <c r="B11" s="12" t="s">
        <v>262</v>
      </c>
      <c r="C11" s="15" t="s">
        <v>18</v>
      </c>
    </row>
    <row r="12" spans="1:14" ht="18.75">
      <c r="A12" s="39" t="str">
        <f>'Протокол старт-финиш'!A10</f>
        <v>КОМАНДА 1 МБОУ СОШ  № 12</v>
      </c>
      <c r="B12" s="48">
        <v>0</v>
      </c>
      <c r="C12" s="38">
        <f t="shared" ref="C12:C30" si="0">RANK(B12,$B$12:$B$30,1)</f>
        <v>1</v>
      </c>
    </row>
    <row r="13" spans="1:14" ht="18.75">
      <c r="A13" s="39" t="str">
        <f>'Протокол старт-финиш'!A36</f>
        <v>КОМАНДА 2</v>
      </c>
      <c r="B13" s="48">
        <v>0</v>
      </c>
      <c r="C13" s="38">
        <f t="shared" si="0"/>
        <v>1</v>
      </c>
    </row>
    <row r="14" spans="1:14" ht="18.75">
      <c r="A14" s="39" t="str">
        <f>'Протокол старт-финиш'!A62</f>
        <v>КОМАНДА 3</v>
      </c>
      <c r="B14" s="48">
        <v>0</v>
      </c>
      <c r="C14" s="38">
        <f t="shared" si="0"/>
        <v>1</v>
      </c>
    </row>
    <row r="15" spans="1:14" ht="18.75">
      <c r="A15" s="39" t="str">
        <f>'Протокол старт-финиш'!A88</f>
        <v>КОМАНДА 4</v>
      </c>
      <c r="B15" s="48">
        <v>0</v>
      </c>
      <c r="C15" s="38">
        <f t="shared" si="0"/>
        <v>1</v>
      </c>
    </row>
    <row r="16" spans="1:14" ht="18.75">
      <c r="A16" s="39" t="str">
        <f>'Протокол старт-финиш'!A114</f>
        <v>КОМАНДА 5</v>
      </c>
      <c r="B16" s="48">
        <v>0</v>
      </c>
      <c r="C16" s="38">
        <f t="shared" si="0"/>
        <v>1</v>
      </c>
    </row>
    <row r="17" spans="1:3" ht="18.75">
      <c r="A17" s="39" t="str">
        <f>'Протокол старт-финиш'!A140</f>
        <v>КОМАНДА 6</v>
      </c>
      <c r="B17" s="48">
        <v>0</v>
      </c>
      <c r="C17" s="38">
        <f t="shared" si="0"/>
        <v>1</v>
      </c>
    </row>
    <row r="18" spans="1:3" ht="18.75">
      <c r="A18" s="39" t="str">
        <f>'Протокол старт-финиш'!A166</f>
        <v>КОМАНДА 7</v>
      </c>
      <c r="B18" s="48">
        <v>0</v>
      </c>
      <c r="C18" s="38">
        <f t="shared" si="0"/>
        <v>1</v>
      </c>
    </row>
    <row r="19" spans="1:3" ht="18.75">
      <c r="A19" s="39" t="str">
        <f>'Протокол старт-финиш'!A192</f>
        <v>КОМАНДА 8</v>
      </c>
      <c r="B19" s="48">
        <v>0</v>
      </c>
      <c r="C19" s="38">
        <f t="shared" si="0"/>
        <v>1</v>
      </c>
    </row>
    <row r="20" spans="1:3" ht="18.75">
      <c r="A20" s="39" t="str">
        <f>'Протокол старт-финиш'!A218</f>
        <v>КОМАНДА 9</v>
      </c>
      <c r="B20" s="48">
        <v>0</v>
      </c>
      <c r="C20" s="38">
        <f t="shared" si="0"/>
        <v>1</v>
      </c>
    </row>
    <row r="21" spans="1:3" ht="18.75">
      <c r="A21" s="39" t="str">
        <f>'Протокол старт-финиш'!A244</f>
        <v>КОМАНДА 10</v>
      </c>
      <c r="B21" s="48">
        <v>0</v>
      </c>
      <c r="C21" s="38">
        <f t="shared" si="0"/>
        <v>1</v>
      </c>
    </row>
    <row r="22" spans="1:3" ht="18.75">
      <c r="A22" s="39" t="str">
        <f>'Протокол старт-финиш'!A270</f>
        <v>КОМАНДА 11</v>
      </c>
      <c r="B22" s="48">
        <v>0</v>
      </c>
      <c r="C22" s="38">
        <f t="shared" si="0"/>
        <v>1</v>
      </c>
    </row>
    <row r="23" spans="1:3" ht="18.75">
      <c r="A23" s="39" t="str">
        <f>'Протокол старт-финиш'!A296</f>
        <v>КОМАНДА 12</v>
      </c>
      <c r="B23" s="48">
        <v>0</v>
      </c>
      <c r="C23" s="38">
        <f t="shared" si="0"/>
        <v>1</v>
      </c>
    </row>
    <row r="24" spans="1:3" ht="18.75">
      <c r="A24" s="39" t="str">
        <f>'Протокол старт-финиш'!A322</f>
        <v>КОМАНДА 13</v>
      </c>
      <c r="B24" s="48">
        <v>0</v>
      </c>
      <c r="C24" s="38">
        <f t="shared" si="0"/>
        <v>1</v>
      </c>
    </row>
    <row r="25" spans="1:3" ht="18.75">
      <c r="A25" s="39" t="str">
        <f>'Протокол старт-финиш'!A348</f>
        <v>КОМАНДА 14</v>
      </c>
      <c r="B25" s="48">
        <v>0</v>
      </c>
      <c r="C25" s="38">
        <f t="shared" si="0"/>
        <v>1</v>
      </c>
    </row>
    <row r="26" spans="1:3" ht="18.75">
      <c r="A26" s="39" t="str">
        <f>'Протокол старт-финиш'!A374</f>
        <v>КОМАНДА 15</v>
      </c>
      <c r="B26" s="48">
        <v>0</v>
      </c>
      <c r="C26" s="38">
        <f t="shared" si="0"/>
        <v>1</v>
      </c>
    </row>
    <row r="27" spans="1:3" ht="18.75">
      <c r="A27" s="39" t="str">
        <f>'Протокол старт-финиш'!A400</f>
        <v>КОМАНДА 16</v>
      </c>
      <c r="B27" s="48">
        <v>0</v>
      </c>
      <c r="C27" s="38">
        <f t="shared" si="0"/>
        <v>1</v>
      </c>
    </row>
    <row r="28" spans="1:3" ht="18.75">
      <c r="A28" s="39" t="str">
        <f>'Протокол старт-финиш'!A426</f>
        <v>КОМАНДА 17</v>
      </c>
      <c r="B28" s="48">
        <v>0</v>
      </c>
      <c r="C28" s="38">
        <f t="shared" si="0"/>
        <v>1</v>
      </c>
    </row>
    <row r="29" spans="1:3" ht="18.75">
      <c r="A29" s="39" t="str">
        <f>'Протокол старт-финиш'!A452</f>
        <v>КОМАНДА 18</v>
      </c>
      <c r="B29" s="48">
        <v>0</v>
      </c>
      <c r="C29" s="38">
        <f t="shared" si="0"/>
        <v>1</v>
      </c>
    </row>
    <row r="30" spans="1:3" ht="18.75">
      <c r="A30" s="39" t="str">
        <f>'Протокол старт-финиш'!A478</f>
        <v>КОМАНДА 19</v>
      </c>
      <c r="B30" s="48">
        <v>0</v>
      </c>
      <c r="C30" s="38">
        <f t="shared" si="0"/>
        <v>1</v>
      </c>
    </row>
    <row r="33" spans="1:1" ht="18.75">
      <c r="A33" s="34" t="s">
        <v>134</v>
      </c>
    </row>
    <row r="36" spans="1:1" ht="18.75">
      <c r="A36" s="34" t="s">
        <v>135</v>
      </c>
    </row>
  </sheetData>
  <mergeCells count="5">
    <mergeCell ref="A1:C1"/>
    <mergeCell ref="A3:C3"/>
    <mergeCell ref="A5:C5"/>
    <mergeCell ref="A6:C6"/>
    <mergeCell ref="A7:C7"/>
  </mergeCells>
  <pageMargins left="0.94791666666666663" right="0.82291666666666663" top="0.52083333333333337" bottom="0.41666666666666669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6"/>
  <sheetViews>
    <sheetView view="pageLayout" topLeftCell="A22" zoomScaleNormal="100" workbookViewId="0">
      <selection sqref="A1:G1"/>
    </sheetView>
  </sheetViews>
  <sheetFormatPr defaultRowHeight="15.75"/>
  <cols>
    <col min="1" max="1" width="45" customWidth="1"/>
    <col min="2" max="2" width="12.875" customWidth="1"/>
    <col min="3" max="3" width="9.25" customWidth="1"/>
    <col min="4" max="4" width="12.875" customWidth="1"/>
    <col min="5" max="5" width="9.25" customWidth="1"/>
    <col min="6" max="6" width="12.875" customWidth="1"/>
    <col min="7" max="7" width="12.25" customWidth="1"/>
  </cols>
  <sheetData>
    <row r="1" spans="1:18" ht="37.5" customHeight="1">
      <c r="A1" s="66" t="s">
        <v>275</v>
      </c>
      <c r="B1" s="67"/>
      <c r="C1" s="67"/>
      <c r="D1" s="67"/>
      <c r="E1" s="67"/>
      <c r="F1" s="67"/>
      <c r="G1" s="67"/>
      <c r="H1" s="41"/>
      <c r="I1" s="41"/>
      <c r="J1" s="41"/>
      <c r="K1" s="41"/>
      <c r="L1" s="41"/>
      <c r="M1" s="41"/>
      <c r="N1" s="41"/>
      <c r="O1" s="41"/>
      <c r="P1" s="41"/>
      <c r="Q1" s="41"/>
      <c r="R1" s="4"/>
    </row>
    <row r="2" spans="1:18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"/>
    </row>
    <row r="3" spans="1:18" ht="37.5" customHeight="1">
      <c r="A3" s="92" t="s">
        <v>276</v>
      </c>
      <c r="B3" s="92"/>
      <c r="C3" s="92"/>
      <c r="D3" s="92"/>
      <c r="E3" s="92"/>
      <c r="F3" s="79"/>
      <c r="G3" s="79"/>
      <c r="H3" s="4"/>
      <c r="I3" s="4"/>
      <c r="J3" s="4"/>
      <c r="K3" s="4"/>
      <c r="L3" s="4"/>
      <c r="M3" s="4"/>
      <c r="N3" s="4"/>
      <c r="O3" s="4"/>
      <c r="P3" s="4"/>
      <c r="Q3" s="4"/>
      <c r="R3" s="2"/>
    </row>
    <row r="4" spans="1:18" ht="18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"/>
    </row>
    <row r="5" spans="1:18" ht="18.75">
      <c r="A5" s="79" t="s">
        <v>156</v>
      </c>
      <c r="B5" s="79"/>
      <c r="C5" s="79"/>
      <c r="D5" s="79"/>
      <c r="E5" s="79"/>
      <c r="F5" s="79"/>
      <c r="G5" s="79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8.75">
      <c r="A6" s="90" t="s">
        <v>277</v>
      </c>
      <c r="B6" s="90"/>
      <c r="C6" s="90"/>
      <c r="D6" s="90"/>
      <c r="E6" s="90"/>
      <c r="F6" s="90"/>
      <c r="G6" s="90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8.75">
      <c r="A7" s="90" t="s">
        <v>255</v>
      </c>
      <c r="B7" s="90"/>
      <c r="C7" s="90"/>
      <c r="D7" s="90"/>
      <c r="E7" s="90"/>
      <c r="F7" s="90"/>
      <c r="G7" s="90"/>
      <c r="H7" s="4"/>
      <c r="I7" s="4"/>
      <c r="J7" s="4"/>
      <c r="K7" s="4"/>
      <c r="L7" s="4"/>
      <c r="M7" s="4"/>
      <c r="N7" s="4"/>
      <c r="O7" s="4"/>
      <c r="P7" s="4"/>
      <c r="Q7" s="4"/>
      <c r="R7" s="3"/>
    </row>
    <row r="8" spans="1:18">
      <c r="A8" s="42" t="s">
        <v>14</v>
      </c>
      <c r="B8" s="42"/>
      <c r="C8" s="42"/>
      <c r="D8" s="42"/>
      <c r="E8" s="4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43" t="s">
        <v>278</v>
      </c>
      <c r="B9" s="43"/>
      <c r="C9" s="43"/>
      <c r="D9" s="43"/>
      <c r="E9" s="4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1" spans="1:18" ht="18.75" customHeight="1">
      <c r="A11" s="94" t="s">
        <v>136</v>
      </c>
      <c r="B11" s="96" t="s">
        <v>263</v>
      </c>
      <c r="C11" s="97"/>
      <c r="D11" s="96" t="s">
        <v>264</v>
      </c>
      <c r="E11" s="97"/>
      <c r="F11" s="98" t="s">
        <v>265</v>
      </c>
      <c r="G11" s="98" t="s">
        <v>266</v>
      </c>
    </row>
    <row r="12" spans="1:18" ht="18.75" customHeight="1">
      <c r="A12" s="95"/>
      <c r="B12" s="49" t="s">
        <v>267</v>
      </c>
      <c r="C12" s="49" t="s">
        <v>268</v>
      </c>
      <c r="D12" s="49" t="s">
        <v>267</v>
      </c>
      <c r="E12" s="49" t="s">
        <v>268</v>
      </c>
      <c r="F12" s="99"/>
      <c r="G12" s="99"/>
    </row>
    <row r="13" spans="1:18" ht="18.75">
      <c r="A13" s="39" t="str">
        <f>'Командный зачет (двоеборье)'!A12</f>
        <v>КОМАНДА 1 МБОУ СОШ  № 12</v>
      </c>
      <c r="B13" s="37">
        <f ca="1">'Командный зачет (двоеборье)'!B12</f>
        <v>453</v>
      </c>
      <c r="C13" s="37">
        <f ca="1">'Командный зачет (двоеборье)'!C12</f>
        <v>1</v>
      </c>
      <c r="D13" s="47">
        <f>Эстафета!B12</f>
        <v>0</v>
      </c>
      <c r="E13" s="37">
        <f>Эстафета!C12</f>
        <v>1</v>
      </c>
      <c r="F13" s="37">
        <f ca="1">SUM(C13+E13)</f>
        <v>2</v>
      </c>
      <c r="G13" s="38">
        <f t="shared" ref="G13:G31" ca="1" si="0">SUMPRODUCT(--($F$13:$F$31-$B$13:$B$31/1000&lt;F13-B13/1000))+1</f>
        <v>1</v>
      </c>
    </row>
    <row r="14" spans="1:18" ht="18.75">
      <c r="A14" s="39" t="str">
        <f>'Командный зачет (двоеборье)'!A13</f>
        <v>КОМАНДА 2</v>
      </c>
      <c r="B14" s="37">
        <f ca="1">'Командный зачет (двоеборье)'!B13</f>
        <v>100</v>
      </c>
      <c r="C14" s="37">
        <f ca="1">'Командный зачет (двоеборье)'!C13</f>
        <v>2</v>
      </c>
      <c r="D14" s="47">
        <f>Эстафета!B13</f>
        <v>0</v>
      </c>
      <c r="E14" s="37">
        <f>Эстафета!C13</f>
        <v>1</v>
      </c>
      <c r="F14" s="37">
        <f t="shared" ref="F14:F31" ca="1" si="1">SUM(C14+E14)</f>
        <v>3</v>
      </c>
      <c r="G14" s="38">
        <f t="shared" ca="1" si="0"/>
        <v>2</v>
      </c>
    </row>
    <row r="15" spans="1:18" ht="18.75">
      <c r="A15" s="39" t="str">
        <f>'Командный зачет (двоеборье)'!A14</f>
        <v>КОМАНДА 3</v>
      </c>
      <c r="B15" s="37">
        <f ca="1">'Командный зачет (двоеборье)'!B14</f>
        <v>0</v>
      </c>
      <c r="C15" s="37">
        <f ca="1">'Командный зачет (двоеборье)'!C14</f>
        <v>4</v>
      </c>
      <c r="D15" s="47">
        <f>Эстафета!B14</f>
        <v>0</v>
      </c>
      <c r="E15" s="37">
        <f>Эстафета!C14</f>
        <v>1</v>
      </c>
      <c r="F15" s="37">
        <f t="shared" ca="1" si="1"/>
        <v>5</v>
      </c>
      <c r="G15" s="38">
        <f t="shared" ca="1" si="0"/>
        <v>4</v>
      </c>
    </row>
    <row r="16" spans="1:18" ht="18.75">
      <c r="A16" s="39" t="str">
        <f>'Командный зачет (двоеборье)'!A15</f>
        <v>КОМАНДА 4</v>
      </c>
      <c r="B16" s="37">
        <f ca="1">'Командный зачет (двоеборье)'!B15</f>
        <v>0</v>
      </c>
      <c r="C16" s="37">
        <f ca="1">'Командный зачет (двоеборье)'!C15</f>
        <v>4</v>
      </c>
      <c r="D16" s="47">
        <f>Эстафета!B15</f>
        <v>0</v>
      </c>
      <c r="E16" s="37">
        <f>Эстафета!C15</f>
        <v>1</v>
      </c>
      <c r="F16" s="37">
        <f t="shared" ca="1" si="1"/>
        <v>5</v>
      </c>
      <c r="G16" s="38">
        <f t="shared" ca="1" si="0"/>
        <v>4</v>
      </c>
    </row>
    <row r="17" spans="1:7" ht="18.75">
      <c r="A17" s="39" t="str">
        <f>'Командный зачет (двоеборье)'!A16</f>
        <v>КОМАНДА 5</v>
      </c>
      <c r="B17" s="37">
        <f ca="1">'Командный зачет (двоеборье)'!B16</f>
        <v>0</v>
      </c>
      <c r="C17" s="37">
        <f ca="1">'Командный зачет (двоеборье)'!C16</f>
        <v>4</v>
      </c>
      <c r="D17" s="47">
        <f>Эстафета!B16</f>
        <v>0</v>
      </c>
      <c r="E17" s="37">
        <f>Эстафета!C16</f>
        <v>1</v>
      </c>
      <c r="F17" s="37">
        <f t="shared" ca="1" si="1"/>
        <v>5</v>
      </c>
      <c r="G17" s="38">
        <f t="shared" ca="1" si="0"/>
        <v>4</v>
      </c>
    </row>
    <row r="18" spans="1:7" ht="18.75">
      <c r="A18" s="39" t="str">
        <f>'Командный зачет (двоеборье)'!A17</f>
        <v>КОМАНДА 6</v>
      </c>
      <c r="B18" s="37">
        <f ca="1">'Командный зачет (двоеборье)'!B17</f>
        <v>0</v>
      </c>
      <c r="C18" s="37">
        <f ca="1">'Командный зачет (двоеборье)'!C17</f>
        <v>4</v>
      </c>
      <c r="D18" s="47">
        <f>Эстафета!B17</f>
        <v>0</v>
      </c>
      <c r="E18" s="37">
        <f>Эстафета!C17</f>
        <v>1</v>
      </c>
      <c r="F18" s="37">
        <f t="shared" ca="1" si="1"/>
        <v>5</v>
      </c>
      <c r="G18" s="38">
        <f t="shared" ca="1" si="0"/>
        <v>4</v>
      </c>
    </row>
    <row r="19" spans="1:7" ht="18.75">
      <c r="A19" s="39" t="str">
        <f>'Командный зачет (двоеборье)'!A18</f>
        <v>КОМАНДА 7</v>
      </c>
      <c r="B19" s="37">
        <f ca="1">'Командный зачет (двоеборье)'!B18</f>
        <v>0</v>
      </c>
      <c r="C19" s="37">
        <f ca="1">'Командный зачет (двоеборье)'!C18</f>
        <v>4</v>
      </c>
      <c r="D19" s="47">
        <f>Эстафета!B18</f>
        <v>0</v>
      </c>
      <c r="E19" s="37">
        <f>Эстафета!C18</f>
        <v>1</v>
      </c>
      <c r="F19" s="37">
        <f t="shared" ca="1" si="1"/>
        <v>5</v>
      </c>
      <c r="G19" s="38">
        <f t="shared" ca="1" si="0"/>
        <v>4</v>
      </c>
    </row>
    <row r="20" spans="1:7" ht="18.75">
      <c r="A20" s="39" t="str">
        <f>'Командный зачет (двоеборье)'!A19</f>
        <v>КОМАНДА 8</v>
      </c>
      <c r="B20" s="37">
        <f ca="1">'Командный зачет (двоеборье)'!B19</f>
        <v>0</v>
      </c>
      <c r="C20" s="37">
        <f ca="1">'Командный зачет (двоеборье)'!C19</f>
        <v>4</v>
      </c>
      <c r="D20" s="47">
        <f>Эстафета!B19</f>
        <v>0</v>
      </c>
      <c r="E20" s="37">
        <f>Эстафета!C19</f>
        <v>1</v>
      </c>
      <c r="F20" s="37">
        <f t="shared" ca="1" si="1"/>
        <v>5</v>
      </c>
      <c r="G20" s="38">
        <f t="shared" ca="1" si="0"/>
        <v>4</v>
      </c>
    </row>
    <row r="21" spans="1:7" ht="18.75">
      <c r="A21" s="39" t="str">
        <f>'Командный зачет (двоеборье)'!A20</f>
        <v>КОМАНДА 9</v>
      </c>
      <c r="B21" s="37">
        <f ca="1">'Командный зачет (двоеборье)'!B20</f>
        <v>100</v>
      </c>
      <c r="C21" s="37">
        <f ca="1">'Командный зачет (двоеборье)'!C20</f>
        <v>2</v>
      </c>
      <c r="D21" s="47">
        <f>Эстафета!B20</f>
        <v>0</v>
      </c>
      <c r="E21" s="37">
        <f>Эстафета!C20</f>
        <v>1</v>
      </c>
      <c r="F21" s="37">
        <f t="shared" ca="1" si="1"/>
        <v>3</v>
      </c>
      <c r="G21" s="38">
        <f t="shared" ca="1" si="0"/>
        <v>2</v>
      </c>
    </row>
    <row r="22" spans="1:7" ht="18.75">
      <c r="A22" s="39" t="str">
        <f>'Командный зачет (двоеборье)'!A21</f>
        <v>КОМАНДА 10</v>
      </c>
      <c r="B22" s="37">
        <f ca="1">'Командный зачет (двоеборье)'!B21</f>
        <v>0</v>
      </c>
      <c r="C22" s="37">
        <f ca="1">'Командный зачет (двоеборье)'!C21</f>
        <v>4</v>
      </c>
      <c r="D22" s="47">
        <f>Эстафета!B21</f>
        <v>0</v>
      </c>
      <c r="E22" s="37">
        <f>Эстафета!C21</f>
        <v>1</v>
      </c>
      <c r="F22" s="37">
        <f t="shared" ca="1" si="1"/>
        <v>5</v>
      </c>
      <c r="G22" s="38">
        <f t="shared" ca="1" si="0"/>
        <v>4</v>
      </c>
    </row>
    <row r="23" spans="1:7" ht="18.75">
      <c r="A23" s="39" t="str">
        <f>'Командный зачет (двоеборье)'!A22</f>
        <v>КОМАНДА 11</v>
      </c>
      <c r="B23" s="37">
        <f ca="1">'Командный зачет (двоеборье)'!B22</f>
        <v>0</v>
      </c>
      <c r="C23" s="37">
        <f ca="1">'Командный зачет (двоеборье)'!C22</f>
        <v>4</v>
      </c>
      <c r="D23" s="47">
        <f>Эстафета!B22</f>
        <v>0</v>
      </c>
      <c r="E23" s="37">
        <f>Эстафета!C22</f>
        <v>1</v>
      </c>
      <c r="F23" s="37">
        <f t="shared" ca="1" si="1"/>
        <v>5</v>
      </c>
      <c r="G23" s="38">
        <f t="shared" ca="1" si="0"/>
        <v>4</v>
      </c>
    </row>
    <row r="24" spans="1:7" ht="18.75">
      <c r="A24" s="39" t="str">
        <f>'Командный зачет (двоеборье)'!A23</f>
        <v>КОМАНДА 12</v>
      </c>
      <c r="B24" s="37">
        <f ca="1">'Командный зачет (двоеборье)'!B23</f>
        <v>0</v>
      </c>
      <c r="C24" s="37">
        <f ca="1">'Командный зачет (двоеборье)'!C23</f>
        <v>4</v>
      </c>
      <c r="D24" s="47">
        <f>Эстафета!B23</f>
        <v>0</v>
      </c>
      <c r="E24" s="37">
        <f>Эстафета!C23</f>
        <v>1</v>
      </c>
      <c r="F24" s="37">
        <f t="shared" ca="1" si="1"/>
        <v>5</v>
      </c>
      <c r="G24" s="38">
        <f t="shared" ca="1" si="0"/>
        <v>4</v>
      </c>
    </row>
    <row r="25" spans="1:7" ht="18.75">
      <c r="A25" s="39" t="str">
        <f>'Командный зачет (двоеборье)'!A24</f>
        <v>КОМАНДА 13</v>
      </c>
      <c r="B25" s="37">
        <f ca="1">'Командный зачет (двоеборье)'!B24</f>
        <v>0</v>
      </c>
      <c r="C25" s="37">
        <f ca="1">'Командный зачет (двоеборье)'!C24</f>
        <v>4</v>
      </c>
      <c r="D25" s="47">
        <f>Эстафета!B24</f>
        <v>0</v>
      </c>
      <c r="E25" s="37">
        <f>Эстафета!C24</f>
        <v>1</v>
      </c>
      <c r="F25" s="37">
        <f t="shared" ca="1" si="1"/>
        <v>5</v>
      </c>
      <c r="G25" s="38">
        <f t="shared" ca="1" si="0"/>
        <v>4</v>
      </c>
    </row>
    <row r="26" spans="1:7" ht="18.75">
      <c r="A26" s="39" t="str">
        <f>'Командный зачет (двоеборье)'!A25</f>
        <v>КОМАНДА 14</v>
      </c>
      <c r="B26" s="37">
        <f ca="1">'Командный зачет (двоеборье)'!B25</f>
        <v>0</v>
      </c>
      <c r="C26" s="37">
        <f ca="1">'Командный зачет (двоеборье)'!C25</f>
        <v>4</v>
      </c>
      <c r="D26" s="47">
        <f>Эстафета!B25</f>
        <v>0</v>
      </c>
      <c r="E26" s="37">
        <f>Эстафета!C25</f>
        <v>1</v>
      </c>
      <c r="F26" s="37">
        <f t="shared" ca="1" si="1"/>
        <v>5</v>
      </c>
      <c r="G26" s="38">
        <f t="shared" ca="1" si="0"/>
        <v>4</v>
      </c>
    </row>
    <row r="27" spans="1:7" ht="18.75">
      <c r="A27" s="39" t="str">
        <f>'Командный зачет (двоеборье)'!A26</f>
        <v>КОМАНДА 15</v>
      </c>
      <c r="B27" s="37">
        <f ca="1">'Командный зачет (двоеборье)'!B26</f>
        <v>0</v>
      </c>
      <c r="C27" s="37">
        <f ca="1">'Командный зачет (двоеборье)'!C26</f>
        <v>4</v>
      </c>
      <c r="D27" s="47">
        <f>Эстафета!B26</f>
        <v>0</v>
      </c>
      <c r="E27" s="37">
        <f>Эстафета!C26</f>
        <v>1</v>
      </c>
      <c r="F27" s="37">
        <f t="shared" ca="1" si="1"/>
        <v>5</v>
      </c>
      <c r="G27" s="38">
        <f t="shared" ca="1" si="0"/>
        <v>4</v>
      </c>
    </row>
    <row r="28" spans="1:7" ht="18.75">
      <c r="A28" s="39" t="str">
        <f>'Командный зачет (двоеборье)'!A27</f>
        <v>КОМАНДА 16</v>
      </c>
      <c r="B28" s="37">
        <f ca="1">'Командный зачет (двоеборье)'!B27</f>
        <v>0</v>
      </c>
      <c r="C28" s="37">
        <f ca="1">'Командный зачет (двоеборье)'!C27</f>
        <v>4</v>
      </c>
      <c r="D28" s="47">
        <f>Эстафета!B27</f>
        <v>0</v>
      </c>
      <c r="E28" s="37">
        <f>Эстафета!C27</f>
        <v>1</v>
      </c>
      <c r="F28" s="37">
        <f t="shared" ca="1" si="1"/>
        <v>5</v>
      </c>
      <c r="G28" s="38">
        <f t="shared" ca="1" si="0"/>
        <v>4</v>
      </c>
    </row>
    <row r="29" spans="1:7" ht="18.75">
      <c r="A29" s="39" t="str">
        <f>'Командный зачет (двоеборье)'!A28</f>
        <v>КОМАНДА 17</v>
      </c>
      <c r="B29" s="37">
        <f ca="1">'Командный зачет (двоеборье)'!B28</f>
        <v>0</v>
      </c>
      <c r="C29" s="37">
        <f ca="1">'Командный зачет (двоеборье)'!C28</f>
        <v>4</v>
      </c>
      <c r="D29" s="47">
        <f>Эстафета!B28</f>
        <v>0</v>
      </c>
      <c r="E29" s="37">
        <f>Эстафета!C28</f>
        <v>1</v>
      </c>
      <c r="F29" s="37">
        <f t="shared" ca="1" si="1"/>
        <v>5</v>
      </c>
      <c r="G29" s="38">
        <f t="shared" ca="1" si="0"/>
        <v>4</v>
      </c>
    </row>
    <row r="30" spans="1:7" ht="18.75">
      <c r="A30" s="39" t="str">
        <f>'Командный зачет (двоеборье)'!A29</f>
        <v>КОМАНДА 18</v>
      </c>
      <c r="B30" s="37">
        <f ca="1">'Командный зачет (двоеборье)'!B29</f>
        <v>0</v>
      </c>
      <c r="C30" s="37">
        <f ca="1">'Командный зачет (двоеборье)'!C29</f>
        <v>4</v>
      </c>
      <c r="D30" s="47">
        <f>Эстафета!B29</f>
        <v>0</v>
      </c>
      <c r="E30" s="37">
        <f>Эстафета!C29</f>
        <v>1</v>
      </c>
      <c r="F30" s="37">
        <f t="shared" ca="1" si="1"/>
        <v>5</v>
      </c>
      <c r="G30" s="38">
        <f t="shared" ca="1" si="0"/>
        <v>4</v>
      </c>
    </row>
    <row r="31" spans="1:7" ht="18.75">
      <c r="A31" s="39" t="str">
        <f>'Командный зачет (двоеборье)'!A30</f>
        <v>КОМАНДА 19</v>
      </c>
      <c r="B31" s="37">
        <f ca="1">'Командный зачет (двоеборье)'!B30</f>
        <v>0</v>
      </c>
      <c r="C31" s="37">
        <f ca="1">'Командный зачет (двоеборье)'!C30</f>
        <v>4</v>
      </c>
      <c r="D31" s="47">
        <f>Эстафета!B30</f>
        <v>0</v>
      </c>
      <c r="E31" s="37">
        <f>Эстафета!C30</f>
        <v>1</v>
      </c>
      <c r="F31" s="37">
        <f t="shared" ca="1" si="1"/>
        <v>5</v>
      </c>
      <c r="G31" s="38">
        <f t="shared" ca="1" si="0"/>
        <v>4</v>
      </c>
    </row>
    <row r="33" spans="1:7" ht="18.75">
      <c r="A33" s="34" t="s">
        <v>134</v>
      </c>
      <c r="B33" s="34"/>
      <c r="C33" s="34"/>
      <c r="D33" s="34"/>
      <c r="E33" s="34"/>
      <c r="F33" s="93"/>
      <c r="G33" s="93"/>
    </row>
    <row r="36" spans="1:7" ht="18.75">
      <c r="A36" s="34" t="s">
        <v>135</v>
      </c>
      <c r="B36" s="34"/>
      <c r="C36" s="34"/>
      <c r="D36" s="34"/>
      <c r="E36" s="34"/>
      <c r="F36" s="93"/>
      <c r="G36" s="93"/>
    </row>
  </sheetData>
  <mergeCells count="12">
    <mergeCell ref="F36:G36"/>
    <mergeCell ref="A11:A12"/>
    <mergeCell ref="B11:C11"/>
    <mergeCell ref="D11:E11"/>
    <mergeCell ref="F11:F12"/>
    <mergeCell ref="G11:G12"/>
    <mergeCell ref="F33:G33"/>
    <mergeCell ref="A1:G1"/>
    <mergeCell ref="A3:G3"/>
    <mergeCell ref="A5:G5"/>
    <mergeCell ref="A6:G6"/>
    <mergeCell ref="A7:G7"/>
  </mergeCells>
  <pageMargins left="1.03125" right="0.91666666666666663" top="0.52083333333333337" bottom="0.4166666666666666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юноши</vt:lpstr>
      <vt:lpstr>девушки</vt:lpstr>
      <vt:lpstr>Протокол старт-финиш</vt:lpstr>
      <vt:lpstr>60+длина</vt:lpstr>
      <vt:lpstr>500+метание </vt:lpstr>
      <vt:lpstr>Командный зачет (двоеборье)</vt:lpstr>
      <vt:lpstr>Эстафета</vt:lpstr>
      <vt:lpstr>Командный зачет легкая атлетика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Штаркман</dc:creator>
  <cp:lastModifiedBy>Admin</cp:lastModifiedBy>
  <cp:lastPrinted>2023-04-10T15:32:15Z</cp:lastPrinted>
  <dcterms:created xsi:type="dcterms:W3CDTF">2023-01-31T06:32:37Z</dcterms:created>
  <dcterms:modified xsi:type="dcterms:W3CDTF">2024-04-05T04:21:53Z</dcterms:modified>
</cp:coreProperties>
</file>